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8915" windowHeight="265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Hoja1!$A$1:$H$188</definedName>
  </definedNames>
  <calcPr calcId="145621"/>
</workbook>
</file>

<file path=xl/calcChain.xml><?xml version="1.0" encoding="utf-8"?>
<calcChain xmlns="http://schemas.openxmlformats.org/spreadsheetml/2006/main">
  <c r="E188" i="1" l="1"/>
  <c r="J12" i="1"/>
  <c r="J11" i="1"/>
  <c r="J10" i="1"/>
  <c r="J9" i="1"/>
  <c r="J8" i="1"/>
  <c r="J7" i="1"/>
  <c r="J6" i="1"/>
  <c r="J5" i="1"/>
  <c r="J4" i="1"/>
  <c r="J3" i="1"/>
  <c r="I12" i="1"/>
  <c r="I11" i="1"/>
  <c r="I10" i="1"/>
  <c r="I9" i="1"/>
  <c r="I8" i="1"/>
  <c r="I7" i="1"/>
  <c r="I6" i="1"/>
  <c r="I5" i="1"/>
  <c r="I4" i="1"/>
  <c r="I3" i="1"/>
  <c r="I13" i="1" l="1"/>
  <c r="K5" i="1"/>
  <c r="K9" i="1"/>
  <c r="K6" i="1"/>
  <c r="K10" i="1"/>
  <c r="J13" i="1"/>
  <c r="K7" i="1"/>
  <c r="K11" i="1"/>
  <c r="K4" i="1"/>
  <c r="K8" i="1"/>
  <c r="K12" i="1"/>
  <c r="K3" i="1"/>
</calcChain>
</file>

<file path=xl/sharedStrings.xml><?xml version="1.0" encoding="utf-8"?>
<sst xmlns="http://schemas.openxmlformats.org/spreadsheetml/2006/main" count="577" uniqueCount="216">
  <si>
    <t>NUMERO PROYECTO</t>
  </si>
  <si>
    <t>TIPO FONDO</t>
  </si>
  <si>
    <t>NOMBRE ORGANIZACIÓN</t>
  </si>
  <si>
    <t>TIPO DE ORGANIZACIÓN</t>
  </si>
  <si>
    <t>PROPUESTA POR %</t>
  </si>
  <si>
    <t>SEGURIDAD</t>
  </si>
  <si>
    <t>COMITÉ DE SEGURIDAD Y DESARROLLO VECINAL TORREONES ORIENTE</t>
  </si>
  <si>
    <t>COMITÉ DE SEGURIDAD</t>
  </si>
  <si>
    <t>FONDEVE</t>
  </si>
  <si>
    <t>JUNTA DE VECINOS 12 VALENZUELA LLANOS</t>
  </si>
  <si>
    <t>JJVV</t>
  </si>
  <si>
    <t>COMITÉ DE SEGURIDAD Y DESARROLLO VECINAL HUALQUI SUR</t>
  </si>
  <si>
    <t>COMITÉ DE SEGURIDAD Y DESARROLLO VECINAL ALMA DE BARRIO</t>
  </si>
  <si>
    <t>COMITÉ DE SEGURIDADY DESARROLLO VECINAL TOCONAO</t>
  </si>
  <si>
    <t>DEPORTIVO</t>
  </si>
  <si>
    <t>CLUB DEPORTIVO SANTOS DE LA REINA</t>
  </si>
  <si>
    <t>COMITÉ DE SEGURIDAD Y DESARROLLO VECINAL LA PERGOLA DE CHONCHI</t>
  </si>
  <si>
    <t>COMITÉ DE SEGURIDAD VECINAL FUNDADORES DE CHONCHI</t>
  </si>
  <si>
    <t>COMITÉ DE SEGURIDAD Y DESARROLLO VECINAL DOÑIHUE 660</t>
  </si>
  <si>
    <t>COMITÉ DE SEGURIDAD Y DESARROLLO VECINAL SAN PEDRO DE ATACAMA CENTRO</t>
  </si>
  <si>
    <t>COMITÉ DE SEGURIDAD Y DESARROLLO VECINAL ACHAO</t>
  </si>
  <si>
    <t>COMITÉ DE SEGURIDAD Y DESARROLLO SOCIAL RIO LAUCA SUR</t>
  </si>
  <si>
    <t>COMITÉ DE SEGURIDAD Y DESARROLLO VECINAL LAS PERDICES 1</t>
  </si>
  <si>
    <t>COMITÉ DE SEGURIDAD Y DESARROLLO VECINAL SAN PEDRO DE ATACAMA</t>
  </si>
  <si>
    <t>COMITÉ DE SEGURIDAD Y DESARROLL VECINAL CAQUENA</t>
  </si>
  <si>
    <t>COMITÉ DE SEGURIDAD Y DESARROLLO CHUNGARA-CAMARONES</t>
  </si>
  <si>
    <t>COMITÉ DE SEGURIDAD Y DESARROLLO VECINAL CHAPIQUIÑA 2.0</t>
  </si>
  <si>
    <t>COMITÉ DE SEGURIDAD Y DESARROLLO VECINAL SAN PEDRO DE ATACAMA-MAMIÑA</t>
  </si>
  <si>
    <t>COMITÉ DE SEGURIDAD Y DESARROLLO VECINAL VILLA ANTIGUA PEÑAREY</t>
  </si>
  <si>
    <t>COMITÉ DE SEGURIDAD Y DESARROLLO VECINAL CALLE A</t>
  </si>
  <si>
    <t>COMITÉ DE SEGURIDAD Y DESARROLLO VECINAL CHONCHI NORTE</t>
  </si>
  <si>
    <t>COMITÉ DE SEGURIDAD Y DESARROLLO VECINAL PASAJE CAMARONES</t>
  </si>
  <si>
    <t>COMITÉ DE SEGURIDAD Y DESARROLLO VECINAL CHONCHI SUR</t>
  </si>
  <si>
    <t>COMITÉ DE SEGURIDAD Y DESARROLLO VECINAL OLLAGUA PAILLAHUEL</t>
  </si>
  <si>
    <t>COMITÉ DE SEGURIDAD Y DESARROLLO VECINAL DIPUTADA LAURA RODRIGUEZ</t>
  </si>
  <si>
    <t>COMITÉ DE SEGURIDAD Y DESARROLLO VECINAL RIO LAULA-CAQUENA</t>
  </si>
  <si>
    <t>COMITÉ DE SEGURIDAD Y DESARROLLO VECINAL EL COPAO</t>
  </si>
  <si>
    <t>COMITÉ DE SEGURIDAD Y DESARROLLO VECINAL LOS CORCOLENES</t>
  </si>
  <si>
    <t>COMITE DE SEGURIDAD Y DESARROLLO CSD LORECHEÑIQUE</t>
  </si>
  <si>
    <t>COMITÉ DE SEGURIDAD Y DESARROLLO VECINAL LOS ROSALES</t>
  </si>
  <si>
    <t>COMITÉ DE SEGURIDAD Y DESARROLLO VECINAL EL NOGAL</t>
  </si>
  <si>
    <t>COMITÉ DE SEGURIDAD Y DESARROLLO SOCIAL Y VECINAL LIMARI</t>
  </si>
  <si>
    <t>COMITE DE SEGURIDAD Y DESARROLLO VECINAL ECHEÑIQUE</t>
  </si>
  <si>
    <t>COMITÉ DE SEGURIDAD Y DESARROLLO VECINAL OSCAR CASTRO</t>
  </si>
  <si>
    <t>COMITÉ DE SEGURIDAD Y DESARROLLO VECINAL PORTADA LA REINA</t>
  </si>
  <si>
    <t>COMITÉ DE SEGURIDAD Y DESARROLLO VECINAL EL ALICANTO</t>
  </si>
  <si>
    <t>COMITÉ DE SEGURIDAD Y DESARROLLO VECINAL BENITO REBOLLEDO</t>
  </si>
  <si>
    <t>COMITÉ DE SEGURIDAD Y DESARROLLO PASAJE LOS QUEÑES</t>
  </si>
  <si>
    <t>COMITÉ DE SEGURIDAD Y DESARROLLO VECINAL QUINCHAMALI-TALINAY</t>
  </si>
  <si>
    <t>COMITÉ DE SEGURIDAD Y DESARROLLO VECINAL ALTO ANDACOLLO</t>
  </si>
  <si>
    <t>COMITÉ DE SEGURIDAD Y DESARROLLO CHAPIQUIÑA-JULIO GODOY</t>
  </si>
  <si>
    <t>COMITÉ DE SEGURIDAD Y DESARROLLO VECINAL PASAJE 10 PEÑAREY</t>
  </si>
  <si>
    <t>CENTRO DE PADRES</t>
  </si>
  <si>
    <t>ASOCIACION DE CENTROS DE PADRES Y APODERADOS ACEPAS</t>
  </si>
  <si>
    <t>ADULTO MAYOR</t>
  </si>
  <si>
    <t>CLUB DEL ADULTO MAYOR AMOR Y FE</t>
  </si>
  <si>
    <t>CAM</t>
  </si>
  <si>
    <t>CLUB ADULTO MAYOR GRUPO DORADO DE LA REINA</t>
  </si>
  <si>
    <t>COMITÉ DE SEGURIDAD Y DESARROLLO VECINAL TOBALABA JANUARIO ESPINOZA</t>
  </si>
  <si>
    <t>CLUB DEPORTIVO, SOCIAL Y CULTURAL COMPLEJO EDUCACIONAL DE LA REINA</t>
  </si>
  <si>
    <t>CLUB DEPORTIVO</t>
  </si>
  <si>
    <t>ASOCIACION DE FUTBOL DE LA REINA</t>
  </si>
  <si>
    <t>CLUB DEL ADULTO MAYOR SENDAS DORADAS</t>
  </si>
  <si>
    <t>CLUB ADULTO MAYOR MANOS AMIGAS</t>
  </si>
  <si>
    <t>AGRUPACION ADULTO MAYOR GUITARRAS MAYORES DE LA REINA</t>
  </si>
  <si>
    <t>CLUB DE PROFESORES JUBILADOS DE LA COMUNA DE LA REINA ALBORADA OTOÑAL</t>
  </si>
  <si>
    <t>CLUB ADULTO MAYOR DE HIPERTENSOS Y DIABETICOS AMISTAD Y TRABAJO</t>
  </si>
  <si>
    <t>CLUB ADULTO MAYOR DE HUERTO Y JARDINERIA ECOLOGICA LAS PERDICES</t>
  </si>
  <si>
    <t>ADULTO MAYOR SAN JOSE DE LA REINA</t>
  </si>
  <si>
    <t>AGRUPACION DE MUJERES MANOS LABORIOSAS</t>
  </si>
  <si>
    <t>CLUB DEL ADULTO MAYOR SAGRADO CORAZON DE JESUS</t>
  </si>
  <si>
    <t>CLUB ADULTO MAYOR JOSE MANUEL PALACIOS</t>
  </si>
  <si>
    <t>AGRUPACION DE ADULTOS MAYORES LAS BUENAS AMIGAS</t>
  </si>
  <si>
    <t>CLUB DE GIMNASIA ADULTO MAYOR</t>
  </si>
  <si>
    <t>CLUB ADULTO MAYOR EL REENCUENTRO</t>
  </si>
  <si>
    <t>CLUB ADULTO MAYOR VILLA LA REINA</t>
  </si>
  <si>
    <t>CLUB DE ADULTO MAYOR LAS CAMELIAS DE LA REINA</t>
  </si>
  <si>
    <t>CLUB DE ADULTO MAYOR LAS PEQUEÑAS LULU</t>
  </si>
  <si>
    <t>CLUB ADULTO MAYOR ETERNA PRIMAVERA</t>
  </si>
  <si>
    <t>CLUB ADULTO MAYOR LAS ARAÑITAS</t>
  </si>
  <si>
    <t>CLUB DEL ADULTO MAYOR MARIA AUXILIADORA</t>
  </si>
  <si>
    <t>CLUB ADULTO MAYOR MEJORES POR SIEMPRE</t>
  </si>
  <si>
    <t>CLUB ADULTO MAYOR LAS INSEPARABLES</t>
  </si>
  <si>
    <t>CLUB DE ADULTO MAYOR VIDA NUEVA</t>
  </si>
  <si>
    <t>CLUB ADULTO MAYOR UNION Y PAZ</t>
  </si>
  <si>
    <t>CLUB ADULTO MAYOR-LOS MEJORES AÑOS</t>
  </si>
  <si>
    <t>CENTRO DEL ADULTO MAYOR AÑORANZAS</t>
  </si>
  <si>
    <t>CLUB ADULTO MAYOR VIVIR CON ILUSION</t>
  </si>
  <si>
    <t>ENFERMOS RENALES LA ESPERANZA DE LA COMUNA DE LA REINA</t>
  </si>
  <si>
    <t>CLUB LOS AÑOS DORADOS DE LA REINA</t>
  </si>
  <si>
    <t>CLUB ADULTO MAYOR AL ENCUENTRO DE JESUS</t>
  </si>
  <si>
    <t>CLUB DE ADULTO MAYOR HERMANDAD DE LA TERCERA EDAD</t>
  </si>
  <si>
    <t>AGRUPACION ADULTO MAYOR LAS GRUVIS DE SIMON BOLIVAR</t>
  </si>
  <si>
    <t>CENTRO DE ATENCION AL ADULTO MAYOR</t>
  </si>
  <si>
    <t>CENTRO DE MADRES LOS PINCELES</t>
  </si>
  <si>
    <t>CULTURAL</t>
  </si>
  <si>
    <t>COMITÉ DE ADELANTO PARQUE HABITACIONAL LAS PERDICES</t>
  </si>
  <si>
    <t>CLUB DEPORTIVO SOCIAL Y CULTURAL AGUARA</t>
  </si>
  <si>
    <t>ONG</t>
  </si>
  <si>
    <t>ALEGRIA DE NIÑOS</t>
  </si>
  <si>
    <t>CLUB DEL ADULTO MAYOR ETERNA PRIMAVERA</t>
  </si>
  <si>
    <t>COMITÉ DE SEGURIDAD Y DESARROLLO COMUNAL ACHAO</t>
  </si>
  <si>
    <t>ASOCIACION CENTRO ABIERTO SAN JOSE</t>
  </si>
  <si>
    <t>APODERADOS</t>
  </si>
  <si>
    <t>CENTRO DE PADRES Y APODERADOS SALA CUNA Y JARDIN INFANTIL EL CANELO</t>
  </si>
  <si>
    <t>CENTRO DE PADRES ESTRELLITAS</t>
  </si>
  <si>
    <t>CLUB DE CLAVADOS AGUARA</t>
  </si>
  <si>
    <t>CONDORES FC</t>
  </si>
  <si>
    <t>COMITÉ DE SEGURIDAD Y DESARROLLO VECINAL DA VINCI</t>
  </si>
  <si>
    <t>COMITÉ DE SEGURIDAD Y DESARROLLO VECINAL JAVIERA CARRERA SUR</t>
  </si>
  <si>
    <t>COMITÉ DE SEGURIDAD Y DESARROLLO VECINAL LOS GRILLOS</t>
  </si>
  <si>
    <t>COMITÉ DE SEGURIDAD Y DESARROLLO VECINAL LOS NOGALES DE LA REINA</t>
  </si>
  <si>
    <t>COMITÉ DE SEGURIDAD Y DESARROLLO VECINAL PATRICIA ISIDORA 1</t>
  </si>
  <si>
    <t>COMITÉ DE SEGURIDAD Y DESARROLLO VECINAL LOS MAITENES</t>
  </si>
  <si>
    <t>CLUB ADULTO MAYOR VOLVER A VIVIR</t>
  </si>
  <si>
    <t>COMITÉ DE SEGURIDAD Y DESARROLLO VECINAL URQUIZAR</t>
  </si>
  <si>
    <t>IGLESIA METODISTA PENTECOSTAL DE CHILE</t>
  </si>
  <si>
    <t>COMITÉ DE SEGURIDAD Y DESARROLLO VECINAL POR TI POR MI</t>
  </si>
  <si>
    <t>COMITÉ DE SEGURIDAD Y DESARROLLO PRESIDENTE OVALLE</t>
  </si>
  <si>
    <t>COMITÉ DE SEGURIDAD Y DESARROLLO SANTA LUIS DE MARILLAC</t>
  </si>
  <si>
    <t>COMITÉ DE SEGURIDAD Y DESARROLLO VECINAL 23 DE FEBRERO</t>
  </si>
  <si>
    <t>COMITÉ DE SEGURIDAD Y DESARROLLO ALCALOR</t>
  </si>
  <si>
    <t>COMITÉ DE SEGURIDAD Y DESARROLLO VECINAL FIDIAS DA VINCI</t>
  </si>
  <si>
    <t>COMITÉ DE SEGURIDAD Y DESARROLLO VECINAL JAVIERA CARRERA SUR 3RA CUADRA</t>
  </si>
  <si>
    <t>COMITÉ DE SEGURIDAD Y DESARROLLO VECINAL JUAN FRANCISCO GONZALEZ</t>
  </si>
  <si>
    <t>COMITÉ DE SEGURIDAD Y DESARROLLO VECINAL LAMPALAGUA</t>
  </si>
  <si>
    <t>COMITÉ DE SEGURIDAD Y DESARROLLO VECINAL LAS CAMPANAS</t>
  </si>
  <si>
    <t>COMITÉ DE SEGURIDAD Y DESARROLLO VECINAL LOCATARIOS BILBAO</t>
  </si>
  <si>
    <t>COMITÉ DE SEGURIDAD Y DESARROLLO VECINAL LONQUIMAY</t>
  </si>
  <si>
    <t>COMITÉ DE SEGURIDAD Y DESARROLLO VECINAL LUIS DURAND</t>
  </si>
  <si>
    <t>COMITÉ DE SEGURIDAD Y DESARROLLO VECINAL MARINA NORTE</t>
  </si>
  <si>
    <t>COMITÉ DE SEGURIDAD Y DESARROLLO VECINAL ANDACOLLO</t>
  </si>
  <si>
    <t>COMITÉ DE SEGURIDAD Y DESARROLLO MILNA</t>
  </si>
  <si>
    <t>COMITÉ DE SEGURIDAD Y DESARRROLLO VECINAL NUEVA TOBALABA</t>
  </si>
  <si>
    <t>COMITÉ DE SEGURIDAD Y DESARROLLO VECINAL ONOFRE JARPA DIEZ MIL</t>
  </si>
  <si>
    <t>COMITÉ DE SEGURIDAD Y DESARROLLO VECINAL PATRICIA ISIDORA 2</t>
  </si>
  <si>
    <t>COMITÉ DE SEGURIDAD Y DESARROLLO VECINAL SANTA RITA</t>
  </si>
  <si>
    <t>COMITÉ DE SEGURIDAD Y DESARROLLO VECINAL VIENTE BIANCHI</t>
  </si>
  <si>
    <t>COMITÉ DE SEGURIDAD Y DESARROLLO VECINAL COMUNIDAD JOSE ARRIETA</t>
  </si>
  <si>
    <t>JUNTA DE VECINOS N° 11: PEPE VILA</t>
  </si>
  <si>
    <t>JUNTA DE VECINOS N° 1 FRANCISCO OLEA LAGOS</t>
  </si>
  <si>
    <t>JUNTA DE VECINOS N°2 BILBAO ORIENTE</t>
  </si>
  <si>
    <t>JUNTA DE VECINOS N° 4 OSSA TOBALABA</t>
  </si>
  <si>
    <t>JUNTA DE VECINOS N° 6 LARRAIN SIMON BOLIVAR</t>
  </si>
  <si>
    <t>JUNTA DE VECINOS N°8 FRANCISCO DE VILLAGRA LA REINA</t>
  </si>
  <si>
    <t>JUNTA DE VECINOS N °9 LYNCH SUR TOBALABA</t>
  </si>
  <si>
    <t>REININOS UNIDOS</t>
  </si>
  <si>
    <t>ORGANIZACIÓN COMUNITARIA CLUB ADULTO MAYOR 100 AÑOS SIN SOLEDAD</t>
  </si>
  <si>
    <t>CDPA EL AVELLANO SALA CUNA Y ARDIN INFANTIL</t>
  </si>
  <si>
    <t>CENTRO DE PADRES Y APODERADOS JARDIN INFANTIL LAURITA VICUÑA</t>
  </si>
  <si>
    <t>COMITÉ DE SEGURIDAD Y DESARROLLO VECINAL DR. GENARO BENAVIDES ORIENTE</t>
  </si>
  <si>
    <t>COMITÉ DE SEGURIDAD Y DESARROLLO VECINAL CAMBERRA 524- 530</t>
  </si>
  <si>
    <t>COMITÉ DE SEGURIDAD Y DESARROLLO VECINAL CARLOS SILVA VILDOSOLA</t>
  </si>
  <si>
    <t>CLUB ADULTO MAYOR NUEVA ESPERANZA</t>
  </si>
  <si>
    <t>CLUB DEPORTIVO FERNANDO CASTILLO VELASCO</t>
  </si>
  <si>
    <t>COMITÉ DE VIVIENDA N°13 VILLA LA REINA</t>
  </si>
  <si>
    <t>COMITÉ DE VIVIENDA</t>
  </si>
  <si>
    <t>JUNTA DE VECINOS ALTO LAS CUMBRES</t>
  </si>
  <si>
    <t>CLUB SOCIAL DEPORTIVO VILLA CORDILLERA</t>
  </si>
  <si>
    <t>ASOCIACION DE HUERTEROS URBANOS DE LA REINA</t>
  </si>
  <si>
    <t>CENTRO DE PADRES Y APODERADOS JARDIN INFANTIL PAIDAHUE</t>
  </si>
  <si>
    <t>CLUB DEPORTIVO SOCIAL Y CULTURAL LA REINA</t>
  </si>
  <si>
    <t>CLUB DEPORTIVO SOCIAL Y CULTURAL DELMONACO</t>
  </si>
  <si>
    <t>CLUB DEPORTIVO Y SOCIAL DRAGONES</t>
  </si>
  <si>
    <t>EMPRENDIMIENTO</t>
  </si>
  <si>
    <t>AGRUPACION ARTESANAL EL PUEBLITO DE LA REINA</t>
  </si>
  <si>
    <t>COMITÉ DE SEGURIDAD Y DESARROLLO CALLE CARLOS NAZARIT</t>
  </si>
  <si>
    <t>COMITÉ DE SEGURIDAD Y DESARROLLO VECINAL VECINOS UNIDOS</t>
  </si>
  <si>
    <t>COMITÉ DE SEGURIDAD Y DESARROLLO VECINAL CLORANDE</t>
  </si>
  <si>
    <t>COMITÉ DE SEGURIDAD Y DESARROLLO VECINAL COMUNIDAD ARAUCARIA</t>
  </si>
  <si>
    <t>COMITÉ DE SEGURIDAD Y DESARROLLO VECINAL FRAY ANDRES I</t>
  </si>
  <si>
    <t>COMITÉ DE SEGURIDAD Y DESARROLLO VECINAL PEDRO LOBOS</t>
  </si>
  <si>
    <t>COMITÉ DE SEGURIDAD Y DESARROLLO VECINAL SAN PEDRO DE ATACAMA NORTE</t>
  </si>
  <si>
    <t>COMITÉ DE SEGURIDAD Y DESARROLLO VECINA THOMAS SOMERSCALES</t>
  </si>
  <si>
    <t>CONDOMINIOS</t>
  </si>
  <si>
    <t>EDIFICIO ERNESTO HEVIA</t>
  </si>
  <si>
    <t>COMITÉ DE ADMINISTRACION</t>
  </si>
  <si>
    <t>COMUNIDAD MI CONDOMINIO II</t>
  </si>
  <si>
    <t>CONCEJO NACIONAL DE PROTECCION A LA ANCIANIDAD</t>
  </si>
  <si>
    <t>CONDOMINIO LOS PALTOS DELA REINA</t>
  </si>
  <si>
    <t>FUNDACION ARREMANGATE</t>
  </si>
  <si>
    <t>INCLUSION</t>
  </si>
  <si>
    <t>FUNDACION ERES</t>
  </si>
  <si>
    <t>FUNDACION K-UIDADORES DE LA FAMILIA CAM</t>
  </si>
  <si>
    <t>AGRUPACION  LA MAGIA DEL MOSAICO</t>
  </si>
  <si>
    <t>LAS BELLAS ARTESANAS DE LA REINA</t>
  </si>
  <si>
    <t>MARAMA LA MAGIA RAPANUI</t>
  </si>
  <si>
    <t>MUJERES DE LA REINA MUDELAR</t>
  </si>
  <si>
    <t>MUJERES POR SIEMPRE</t>
  </si>
  <si>
    <t>AGRUPACION CULTURAL VIVA LA REINA VIVA</t>
  </si>
  <si>
    <t>CLUB UST RC</t>
  </si>
  <si>
    <t>GRUPO FOLCKLORICO Y JUVENIL HIJOS DE LA PROMESA</t>
  </si>
  <si>
    <t>AGRUPACION FOLCKLORICA CLUB DE CUECA BROTES DE LA REINA</t>
  </si>
  <si>
    <t>AGRUPACION CULTURAL VIA MANU</t>
  </si>
  <si>
    <t>ONG Y FUNDACIONES</t>
  </si>
  <si>
    <t>COMITÉ DE VIVIENDA WITRAPAIN</t>
  </si>
  <si>
    <t>CLUB DE AJEDREZ LA REINA</t>
  </si>
  <si>
    <t>COMITÉ COMUNAL AMBIENTAL LA REINA</t>
  </si>
  <si>
    <t>COMITÉ DE SEGURIDAD Y DESARROLLO VECINAL LOS PORTALES</t>
  </si>
  <si>
    <t>COMITÉ DE SEGURIDAD Y DESARROLLO VECINAL LOS QUEÑES UNO</t>
  </si>
  <si>
    <t>COMITÉ DE ALLEGADOS LA REINA II</t>
  </si>
  <si>
    <t>CONJUNTO RESIDENCIAL PARQUE LARRAIN 2</t>
  </si>
  <si>
    <t>ONG SEMEJANTES</t>
  </si>
  <si>
    <t>CLUB SOCIAL Y DEPORTIVO UNION MUNICIPAL</t>
  </si>
  <si>
    <t>AGRUPACION DE EMPRENDEDORES CON ALMA DE BARRIO</t>
  </si>
  <si>
    <t>COMITÉ DE SEGURIDAD Y DESARROLLO VECINAL LOS QUEÑES</t>
  </si>
  <si>
    <t>COORDINADORA VECINAL DE LA REINA</t>
  </si>
  <si>
    <t>FUNDACION NACIONAL DE DESARROLLO INTEGRAL MAPUCHE KUPA KUME MONGEN</t>
  </si>
  <si>
    <t xml:space="preserve">COMITÉ DE SEGURIDAD </t>
  </si>
  <si>
    <t xml:space="preserve">COMITÉ DE ADMINISTRACION </t>
  </si>
  <si>
    <t xml:space="preserve">ONG </t>
  </si>
  <si>
    <t>TIPO ORGANIZACIÓN</t>
  </si>
  <si>
    <t>CANTIDAD</t>
  </si>
  <si>
    <t>MONTO</t>
  </si>
  <si>
    <t>PROMEDIO</t>
  </si>
  <si>
    <t>SITADEL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</si>
</sst>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64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/>
    <xf numFmtId="0" fontId="0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4" fillId="0" borderId="1" xfId="0" applyFont="1" applyFill="1" applyBorder="1"/>
    <xf numFmtId="0" fontId="0" fillId="0" borderId="1" xfId="0" applyBorder="1"/>
    <xf numFmtId="3" fontId="0" fillId="3" borderId="1" xfId="0" applyNumberFormat="1" applyFill="1" applyBorder="1"/>
    <xf numFmtId="3" fontId="0" fillId="3" borderId="7" xfId="0" applyNumberFormat="1" applyFill="1" applyBorder="1"/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41" fontId="0" fillId="0" borderId="0" xfId="1" applyFont="1"/>
    <xf numFmtId="0" fontId="2" fillId="0" borderId="1" xfId="0" applyFont="1" applyBorder="1" applyAlignment="1">
      <alignment horizontal="center"/>
    </xf>
    <xf numFmtId="41" fontId="2" fillId="0" borderId="1" xfId="1" applyFont="1" applyBorder="1" applyAlignment="1">
      <alignment horizontal="center"/>
    </xf>
    <xf numFmtId="41" fontId="0" fillId="0" borderId="1" xfId="1" applyFont="1" applyBorder="1"/>
    <xf numFmtId="41" fontId="0" fillId="0" borderId="1" xfId="0" applyNumberFormat="1" applyBorder="1"/>
    <xf numFmtId="0" fontId="0" fillId="0" borderId="6" xfId="0" applyBorder="1"/>
    <xf numFmtId="41" fontId="0" fillId="0" borderId="5" xfId="0" applyNumberFormat="1" applyBorder="1"/>
    <xf numFmtId="0" fontId="2" fillId="0" borderId="1" xfId="0" applyFont="1" applyBorder="1"/>
    <xf numFmtId="41" fontId="2" fillId="0" borderId="1" xfId="1" applyFont="1" applyBorder="1"/>
    <xf numFmtId="0" fontId="0" fillId="0" borderId="7" xfId="0" applyFill="1" applyBorder="1" applyAlignment="1">
      <alignment horizontal="center" vertical="center"/>
    </xf>
    <xf numFmtId="0" fontId="0" fillId="0" borderId="7" xfId="0" applyFont="1" applyFill="1" applyBorder="1"/>
    <xf numFmtId="0" fontId="0" fillId="0" borderId="7" xfId="0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3" fontId="0" fillId="3" borderId="1" xfId="0" applyNumberFormat="1" applyFill="1" applyBorder="1"/>
    <xf numFmtId="3" fontId="2" fillId="3" borderId="8" xfId="0" applyNumberFormat="1" applyFont="1" applyFill="1" applyBorder="1"/>
  </cellXfs>
  <cellStyles count="4">
    <cellStyle name="Millares [0]" xfId="1" builtinId="6"/>
    <cellStyle name="Millares 2" xfId="3"/>
    <cellStyle name="Millares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8"/>
  <sheetViews>
    <sheetView tabSelected="1" topLeftCell="A178" zoomScale="60" zoomScaleNormal="60" workbookViewId="0">
      <selection activeCell="J6" sqref="J6"/>
    </sheetView>
  </sheetViews>
  <sheetFormatPr baseColWidth="10" defaultRowHeight="15" x14ac:dyDescent="0.25"/>
  <cols>
    <col min="1" max="1" width="12.85546875" bestFit="1" customWidth="1"/>
    <col min="2" max="2" width="23" bestFit="1" customWidth="1"/>
    <col min="3" max="3" width="88.85546875" bestFit="1" customWidth="1"/>
    <col min="4" max="4" width="30.28515625" bestFit="1" customWidth="1"/>
    <col min="5" max="5" width="18.85546875" bestFit="1" customWidth="1"/>
    <col min="8" max="8" width="30.28515625" bestFit="1" customWidth="1"/>
    <col min="9" max="9" width="15.85546875" bestFit="1" customWidth="1"/>
    <col min="10" max="10" width="16.85546875" bestFit="1" customWidth="1"/>
    <col min="11" max="11" width="16.28515625" bestFit="1" customWidth="1"/>
  </cols>
  <sheetData>
    <row r="1" spans="1:11" ht="30" x14ac:dyDescent="0.25">
      <c r="A1" s="11" t="s">
        <v>0</v>
      </c>
      <c r="B1" s="12" t="s">
        <v>1</v>
      </c>
      <c r="C1" s="13" t="s">
        <v>2</v>
      </c>
      <c r="D1" s="13" t="s">
        <v>3</v>
      </c>
      <c r="E1" s="14" t="s">
        <v>4</v>
      </c>
    </row>
    <row r="2" spans="1:11" x14ac:dyDescent="0.25">
      <c r="A2" s="5">
        <v>1</v>
      </c>
      <c r="B2" s="5" t="s">
        <v>5</v>
      </c>
      <c r="C2" s="2" t="s">
        <v>6</v>
      </c>
      <c r="D2" s="6" t="s">
        <v>7</v>
      </c>
      <c r="E2" s="9">
        <v>978795.99999999988</v>
      </c>
      <c r="H2" s="16" t="s">
        <v>211</v>
      </c>
      <c r="I2" s="16" t="s">
        <v>212</v>
      </c>
      <c r="J2" s="17" t="s">
        <v>213</v>
      </c>
      <c r="K2" s="16" t="s">
        <v>214</v>
      </c>
    </row>
    <row r="3" spans="1:11" x14ac:dyDescent="0.25">
      <c r="A3" s="5">
        <v>2</v>
      </c>
      <c r="B3" s="5" t="s">
        <v>8</v>
      </c>
      <c r="C3" s="2" t="s">
        <v>9</v>
      </c>
      <c r="D3" s="6" t="s">
        <v>10</v>
      </c>
      <c r="E3" s="9">
        <v>724647</v>
      </c>
      <c r="H3" s="8" t="s">
        <v>10</v>
      </c>
      <c r="I3" s="8">
        <f>COUNTIF(D:D,"JJVV")</f>
        <v>9</v>
      </c>
      <c r="J3" s="18">
        <f>SUMIFS(E:E,D:D,"JJVV")</f>
        <v>19647774.299999997</v>
      </c>
      <c r="K3" s="19">
        <f>J3/I3</f>
        <v>2183086.0333333332</v>
      </c>
    </row>
    <row r="4" spans="1:11" x14ac:dyDescent="0.25">
      <c r="A4" s="5">
        <v>3</v>
      </c>
      <c r="B4" s="5" t="s">
        <v>5</v>
      </c>
      <c r="C4" s="2" t="s">
        <v>11</v>
      </c>
      <c r="D4" s="6" t="s">
        <v>7</v>
      </c>
      <c r="E4" s="9">
        <v>978795.99999999988</v>
      </c>
      <c r="H4" s="8" t="s">
        <v>60</v>
      </c>
      <c r="I4" s="8">
        <f>COUNTIF(D:D,"CLUB DEPORTIVO")</f>
        <v>14</v>
      </c>
      <c r="J4" s="18">
        <f>SUMIFS(E:E,D:D,"CLUB DEPORTIVO")</f>
        <v>17181067.699999999</v>
      </c>
      <c r="K4" s="19">
        <f t="shared" ref="K4:K12" si="0">J4/I4</f>
        <v>1227219.1214285714</v>
      </c>
    </row>
    <row r="5" spans="1:11" x14ac:dyDescent="0.25">
      <c r="A5" s="5">
        <v>4</v>
      </c>
      <c r="B5" s="6" t="s">
        <v>5</v>
      </c>
      <c r="C5" s="2" t="s">
        <v>12</v>
      </c>
      <c r="D5" s="6" t="s">
        <v>7</v>
      </c>
      <c r="E5" s="9">
        <v>978795.99999999988</v>
      </c>
      <c r="H5" s="8" t="s">
        <v>56</v>
      </c>
      <c r="I5" s="8">
        <f>COUNTIF(D:D,"CAM")</f>
        <v>41</v>
      </c>
      <c r="J5" s="18">
        <f>SUMIFS(E:E,D:D,"CAM")</f>
        <v>52147844</v>
      </c>
      <c r="K5" s="19">
        <f t="shared" si="0"/>
        <v>1271898.6341463414</v>
      </c>
    </row>
    <row r="6" spans="1:11" x14ac:dyDescent="0.25">
      <c r="A6" s="5">
        <v>5</v>
      </c>
      <c r="B6" s="5" t="s">
        <v>5</v>
      </c>
      <c r="C6" s="2" t="s">
        <v>13</v>
      </c>
      <c r="D6" s="6" t="s">
        <v>7</v>
      </c>
      <c r="E6" s="9">
        <v>965999.99999999988</v>
      </c>
      <c r="H6" s="8" t="s">
        <v>95</v>
      </c>
      <c r="I6" s="8">
        <f>COUNTIF(D:D,"CULTURAL")</f>
        <v>9</v>
      </c>
      <c r="J6" s="18">
        <f>SUMIFS(E:E,D:D,"CULTURAL")</f>
        <v>11235088.9</v>
      </c>
      <c r="K6" s="19">
        <f t="shared" si="0"/>
        <v>1248343.2111111111</v>
      </c>
    </row>
    <row r="7" spans="1:11" x14ac:dyDescent="0.25">
      <c r="A7" s="5">
        <v>7</v>
      </c>
      <c r="B7" s="6" t="s">
        <v>14</v>
      </c>
      <c r="C7" s="2" t="s">
        <v>15</v>
      </c>
      <c r="D7" s="6" t="s">
        <v>60</v>
      </c>
      <c r="E7" s="9">
        <v>1959999.9999999998</v>
      </c>
      <c r="H7" s="8" t="s">
        <v>103</v>
      </c>
      <c r="I7" s="8">
        <f>COUNTIF(D:D,"APODERADOS")</f>
        <v>7</v>
      </c>
      <c r="J7" s="18">
        <f>SUMIFS(E:E,D:D,"APODERADOS")</f>
        <v>6627971</v>
      </c>
      <c r="K7" s="19">
        <f t="shared" si="0"/>
        <v>946853</v>
      </c>
    </row>
    <row r="8" spans="1:11" x14ac:dyDescent="0.25">
      <c r="A8" s="5">
        <v>8</v>
      </c>
      <c r="B8" s="6" t="s">
        <v>5</v>
      </c>
      <c r="C8" s="2" t="s">
        <v>16</v>
      </c>
      <c r="D8" s="6" t="s">
        <v>7</v>
      </c>
      <c r="E8" s="9">
        <v>965999.99999999988</v>
      </c>
      <c r="H8" s="8" t="s">
        <v>208</v>
      </c>
      <c r="I8" s="8">
        <f>COUNTIF(D:D,"COMITÉ DE SEGURIDAD")</f>
        <v>85</v>
      </c>
      <c r="J8" s="18">
        <f>SUMIFS(E:E,D:D,"COMITÉ DE SEGURIDAD")</f>
        <v>84181069</v>
      </c>
      <c r="K8" s="19">
        <f t="shared" si="0"/>
        <v>990365.51764705882</v>
      </c>
    </row>
    <row r="9" spans="1:11" x14ac:dyDescent="0.25">
      <c r="A9" s="5">
        <v>11</v>
      </c>
      <c r="B9" s="6" t="s">
        <v>5</v>
      </c>
      <c r="C9" s="2" t="s">
        <v>17</v>
      </c>
      <c r="D9" s="6" t="s">
        <v>7</v>
      </c>
      <c r="E9" s="9">
        <v>978795.99999999988</v>
      </c>
      <c r="H9" s="8" t="s">
        <v>209</v>
      </c>
      <c r="I9" s="8">
        <f>COUNTIF(D:D,"COMITÉ DE ADMINISTRACION")</f>
        <v>4</v>
      </c>
      <c r="J9" s="18">
        <f>SUMIFS(E:E,D:D,"COMITÉ DE ADMINISTRACION")</f>
        <v>1074947.3</v>
      </c>
      <c r="K9" s="19">
        <f t="shared" si="0"/>
        <v>268736.82500000001</v>
      </c>
    </row>
    <row r="10" spans="1:11" x14ac:dyDescent="0.25">
      <c r="A10" s="5">
        <v>12</v>
      </c>
      <c r="B10" s="6" t="s">
        <v>5</v>
      </c>
      <c r="C10" s="2" t="s">
        <v>18</v>
      </c>
      <c r="D10" s="6" t="s">
        <v>7</v>
      </c>
      <c r="E10" s="9">
        <v>978795.99999999988</v>
      </c>
      <c r="H10" s="8" t="s">
        <v>156</v>
      </c>
      <c r="I10" s="8">
        <f>COUNTIF(D:D,"COMITÉ DE VIVIENDA")</f>
        <v>3</v>
      </c>
      <c r="J10" s="18">
        <f>SUMIFS(E:E,D:D,"COMITÉ DE VIVIENDA")</f>
        <v>3253810</v>
      </c>
      <c r="K10" s="19">
        <f t="shared" si="0"/>
        <v>1084603.3333333333</v>
      </c>
    </row>
    <row r="11" spans="1:11" x14ac:dyDescent="0.25">
      <c r="A11" s="5">
        <v>13</v>
      </c>
      <c r="B11" s="6" t="s">
        <v>5</v>
      </c>
      <c r="C11" s="2" t="s">
        <v>19</v>
      </c>
      <c r="D11" s="6" t="s">
        <v>7</v>
      </c>
      <c r="E11" s="9">
        <v>978795.99999999988</v>
      </c>
      <c r="H11" s="8" t="s">
        <v>164</v>
      </c>
      <c r="I11" s="8">
        <f>COUNTIF(D:D,"EMPRENDIMIENTO")</f>
        <v>3</v>
      </c>
      <c r="J11" s="18">
        <f>SUMIFS(E:E,D:D,"EMPRENDIMIENTO")</f>
        <v>2180000</v>
      </c>
      <c r="K11" s="19">
        <f t="shared" si="0"/>
        <v>726666.66666666663</v>
      </c>
    </row>
    <row r="12" spans="1:11" x14ac:dyDescent="0.25">
      <c r="A12" s="5">
        <v>14</v>
      </c>
      <c r="B12" s="6" t="s">
        <v>5</v>
      </c>
      <c r="C12" s="2" t="s">
        <v>20</v>
      </c>
      <c r="D12" s="6" t="s">
        <v>7</v>
      </c>
      <c r="E12" s="9">
        <v>978795.99999999988</v>
      </c>
      <c r="H12" s="20" t="s">
        <v>210</v>
      </c>
      <c r="I12" s="22">
        <f>COUNTIF(D:D,"ONG")</f>
        <v>11</v>
      </c>
      <c r="J12" s="23">
        <f>SUMIFS(E:E,D:D,"ONG")</f>
        <v>13700119.1</v>
      </c>
      <c r="K12" s="21">
        <f t="shared" si="0"/>
        <v>1245465.3727272728</v>
      </c>
    </row>
    <row r="13" spans="1:11" x14ac:dyDescent="0.25">
      <c r="A13" s="5">
        <v>15</v>
      </c>
      <c r="B13" s="6" t="s">
        <v>5</v>
      </c>
      <c r="C13" s="2" t="s">
        <v>21</v>
      </c>
      <c r="D13" s="6" t="s">
        <v>7</v>
      </c>
      <c r="E13" s="9">
        <v>978795.99999999988</v>
      </c>
      <c r="I13" s="22">
        <f>SUM(I3:I12)</f>
        <v>186</v>
      </c>
      <c r="J13" s="23">
        <f>SUM(J3:J12)</f>
        <v>211229691.30000001</v>
      </c>
    </row>
    <row r="14" spans="1:11" x14ac:dyDescent="0.25">
      <c r="A14" s="5">
        <v>16</v>
      </c>
      <c r="B14" s="6" t="s">
        <v>5</v>
      </c>
      <c r="C14" s="2" t="s">
        <v>22</v>
      </c>
      <c r="D14" s="6" t="s">
        <v>7</v>
      </c>
      <c r="E14" s="9">
        <v>978795.99999999988</v>
      </c>
      <c r="J14" s="15"/>
    </row>
    <row r="15" spans="1:11" x14ac:dyDescent="0.25">
      <c r="A15" s="5">
        <v>17</v>
      </c>
      <c r="B15" s="6" t="s">
        <v>5</v>
      </c>
      <c r="C15" s="2" t="s">
        <v>23</v>
      </c>
      <c r="D15" s="6" t="s">
        <v>7</v>
      </c>
      <c r="E15" s="9">
        <v>978795.99999999988</v>
      </c>
      <c r="J15" s="15"/>
    </row>
    <row r="16" spans="1:11" x14ac:dyDescent="0.25">
      <c r="A16" s="5">
        <v>18</v>
      </c>
      <c r="B16" s="6" t="s">
        <v>5</v>
      </c>
      <c r="C16" s="2" t="s">
        <v>24</v>
      </c>
      <c r="D16" s="6" t="s">
        <v>7</v>
      </c>
      <c r="E16" s="9">
        <v>978795.99999999988</v>
      </c>
      <c r="J16" s="15"/>
    </row>
    <row r="17" spans="1:5" x14ac:dyDescent="0.25">
      <c r="A17" s="5">
        <v>19</v>
      </c>
      <c r="B17" s="5" t="s">
        <v>5</v>
      </c>
      <c r="C17" s="2" t="s">
        <v>25</v>
      </c>
      <c r="D17" s="6" t="s">
        <v>7</v>
      </c>
      <c r="E17" s="9">
        <v>978795.99999999988</v>
      </c>
    </row>
    <row r="18" spans="1:5" x14ac:dyDescent="0.25">
      <c r="A18" s="5">
        <v>20</v>
      </c>
      <c r="B18" s="5" t="s">
        <v>5</v>
      </c>
      <c r="C18" s="2" t="s">
        <v>26</v>
      </c>
      <c r="D18" s="6" t="s">
        <v>7</v>
      </c>
      <c r="E18" s="9">
        <v>978795.99999999988</v>
      </c>
    </row>
    <row r="19" spans="1:5" x14ac:dyDescent="0.25">
      <c r="A19" s="5">
        <v>21</v>
      </c>
      <c r="B19" s="6" t="s">
        <v>5</v>
      </c>
      <c r="C19" s="2" t="s">
        <v>27</v>
      </c>
      <c r="D19" s="6" t="s">
        <v>7</v>
      </c>
      <c r="E19" s="9">
        <v>978795.99999999988</v>
      </c>
    </row>
    <row r="20" spans="1:5" x14ac:dyDescent="0.25">
      <c r="A20" s="5">
        <v>22</v>
      </c>
      <c r="B20" s="6" t="s">
        <v>5</v>
      </c>
      <c r="C20" s="2" t="s">
        <v>28</v>
      </c>
      <c r="D20" s="6" t="s">
        <v>7</v>
      </c>
      <c r="E20" s="9">
        <v>978795.99999999988</v>
      </c>
    </row>
    <row r="21" spans="1:5" x14ac:dyDescent="0.25">
      <c r="A21" s="5">
        <v>23</v>
      </c>
      <c r="B21" s="6" t="s">
        <v>5</v>
      </c>
      <c r="C21" s="2" t="s">
        <v>29</v>
      </c>
      <c r="D21" s="6" t="s">
        <v>7</v>
      </c>
      <c r="E21" s="9">
        <v>978795.99999999988</v>
      </c>
    </row>
    <row r="22" spans="1:5" x14ac:dyDescent="0.25">
      <c r="A22" s="5">
        <v>24</v>
      </c>
      <c r="B22" s="6" t="s">
        <v>5</v>
      </c>
      <c r="C22" s="2" t="s">
        <v>30</v>
      </c>
      <c r="D22" s="6" t="s">
        <v>7</v>
      </c>
      <c r="E22" s="9">
        <v>978795.99999999988</v>
      </c>
    </row>
    <row r="23" spans="1:5" x14ac:dyDescent="0.25">
      <c r="A23" s="5">
        <v>25</v>
      </c>
      <c r="B23" s="5" t="s">
        <v>5</v>
      </c>
      <c r="C23" s="2" t="s">
        <v>31</v>
      </c>
      <c r="D23" s="6" t="s">
        <v>7</v>
      </c>
      <c r="E23" s="9">
        <v>978795.99999999988</v>
      </c>
    </row>
    <row r="24" spans="1:5" x14ac:dyDescent="0.25">
      <c r="A24" s="5">
        <v>26</v>
      </c>
      <c r="B24" s="6" t="s">
        <v>5</v>
      </c>
      <c r="C24" s="2" t="s">
        <v>32</v>
      </c>
      <c r="D24" s="6" t="s">
        <v>7</v>
      </c>
      <c r="E24" s="9">
        <v>978795.99999999988</v>
      </c>
    </row>
    <row r="25" spans="1:5" x14ac:dyDescent="0.25">
      <c r="A25" s="5">
        <v>27</v>
      </c>
      <c r="B25" s="6" t="s">
        <v>5</v>
      </c>
      <c r="C25" s="2" t="s">
        <v>33</v>
      </c>
      <c r="D25" s="6" t="s">
        <v>7</v>
      </c>
      <c r="E25" s="9">
        <v>978795.99999999988</v>
      </c>
    </row>
    <row r="26" spans="1:5" x14ac:dyDescent="0.25">
      <c r="A26" s="5">
        <v>28</v>
      </c>
      <c r="B26" s="6" t="s">
        <v>5</v>
      </c>
      <c r="C26" s="2" t="s">
        <v>34</v>
      </c>
      <c r="D26" s="6" t="s">
        <v>7</v>
      </c>
      <c r="E26" s="9">
        <v>978795.99999999988</v>
      </c>
    </row>
    <row r="27" spans="1:5" x14ac:dyDescent="0.25">
      <c r="A27" s="5">
        <v>29</v>
      </c>
      <c r="B27" s="6" t="s">
        <v>5</v>
      </c>
      <c r="C27" s="2" t="s">
        <v>35</v>
      </c>
      <c r="D27" s="6" t="s">
        <v>7</v>
      </c>
      <c r="E27" s="9">
        <v>978795.99999999988</v>
      </c>
    </row>
    <row r="28" spans="1:5" x14ac:dyDescent="0.25">
      <c r="A28" s="5">
        <v>30</v>
      </c>
      <c r="B28" s="6" t="s">
        <v>5</v>
      </c>
      <c r="C28" s="2" t="s">
        <v>36</v>
      </c>
      <c r="D28" s="6" t="s">
        <v>7</v>
      </c>
      <c r="E28" s="9">
        <v>978795.99999999988</v>
      </c>
    </row>
    <row r="29" spans="1:5" x14ac:dyDescent="0.25">
      <c r="A29" s="5">
        <v>31</v>
      </c>
      <c r="B29" s="6" t="s">
        <v>5</v>
      </c>
      <c r="C29" s="2" t="s">
        <v>37</v>
      </c>
      <c r="D29" s="6" t="s">
        <v>7</v>
      </c>
      <c r="E29" s="9">
        <v>979999.99999999988</v>
      </c>
    </row>
    <row r="30" spans="1:5" x14ac:dyDescent="0.25">
      <c r="A30" s="5">
        <v>32</v>
      </c>
      <c r="B30" s="6" t="s">
        <v>5</v>
      </c>
      <c r="C30" s="2" t="s">
        <v>38</v>
      </c>
      <c r="D30" s="6" t="s">
        <v>7</v>
      </c>
      <c r="E30" s="9">
        <v>978795.99999999988</v>
      </c>
    </row>
    <row r="31" spans="1:5" x14ac:dyDescent="0.25">
      <c r="A31" s="5">
        <v>33</v>
      </c>
      <c r="B31" s="6" t="s">
        <v>5</v>
      </c>
      <c r="C31" s="2" t="s">
        <v>39</v>
      </c>
      <c r="D31" s="6" t="s">
        <v>7</v>
      </c>
      <c r="E31" s="9">
        <v>978795.99999999988</v>
      </c>
    </row>
    <row r="32" spans="1:5" x14ac:dyDescent="0.25">
      <c r="A32" s="5">
        <v>34</v>
      </c>
      <c r="B32" s="6" t="s">
        <v>5</v>
      </c>
      <c r="C32" s="2" t="s">
        <v>40</v>
      </c>
      <c r="D32" s="6" t="s">
        <v>7</v>
      </c>
      <c r="E32" s="9">
        <v>978795.99999999988</v>
      </c>
    </row>
    <row r="33" spans="1:5" x14ac:dyDescent="0.25">
      <c r="A33" s="5">
        <v>35</v>
      </c>
      <c r="B33" s="6" t="s">
        <v>5</v>
      </c>
      <c r="C33" s="2" t="s">
        <v>41</v>
      </c>
      <c r="D33" s="6" t="s">
        <v>7</v>
      </c>
      <c r="E33" s="9">
        <v>978795.99999999988</v>
      </c>
    </row>
    <row r="34" spans="1:5" x14ac:dyDescent="0.25">
      <c r="A34" s="5">
        <v>36</v>
      </c>
      <c r="B34" s="6" t="s">
        <v>5</v>
      </c>
      <c r="C34" s="2" t="s">
        <v>42</v>
      </c>
      <c r="D34" s="6" t="s">
        <v>7</v>
      </c>
      <c r="E34" s="9">
        <v>978795.99999999988</v>
      </c>
    </row>
    <row r="35" spans="1:5" x14ac:dyDescent="0.25">
      <c r="A35" s="5">
        <v>37</v>
      </c>
      <c r="B35" s="5" t="s">
        <v>5</v>
      </c>
      <c r="C35" s="2" t="s">
        <v>43</v>
      </c>
      <c r="D35" s="6" t="s">
        <v>7</v>
      </c>
      <c r="E35" s="9">
        <v>978795.99999999988</v>
      </c>
    </row>
    <row r="36" spans="1:5" x14ac:dyDescent="0.25">
      <c r="A36" s="5">
        <v>38</v>
      </c>
      <c r="B36" s="5" t="s">
        <v>5</v>
      </c>
      <c r="C36" s="2" t="s">
        <v>44</v>
      </c>
      <c r="D36" s="6" t="s">
        <v>7</v>
      </c>
      <c r="E36" s="9">
        <v>978795.99999999988</v>
      </c>
    </row>
    <row r="37" spans="1:5" x14ac:dyDescent="0.25">
      <c r="A37" s="5">
        <v>39</v>
      </c>
      <c r="B37" s="5" t="s">
        <v>5</v>
      </c>
      <c r="C37" s="2" t="s">
        <v>45</v>
      </c>
      <c r="D37" s="6" t="s">
        <v>7</v>
      </c>
      <c r="E37" s="9">
        <v>978795.99999999988</v>
      </c>
    </row>
    <row r="38" spans="1:5" x14ac:dyDescent="0.25">
      <c r="A38" s="5">
        <v>40</v>
      </c>
      <c r="B38" s="5" t="s">
        <v>5</v>
      </c>
      <c r="C38" s="2" t="s">
        <v>46</v>
      </c>
      <c r="D38" s="6" t="s">
        <v>7</v>
      </c>
      <c r="E38" s="9">
        <v>978795.99999999988</v>
      </c>
    </row>
    <row r="39" spans="1:5" x14ac:dyDescent="0.25">
      <c r="A39" s="5">
        <v>41</v>
      </c>
      <c r="B39" s="5" t="s">
        <v>5</v>
      </c>
      <c r="C39" s="2" t="s">
        <v>47</v>
      </c>
      <c r="D39" s="6" t="s">
        <v>7</v>
      </c>
      <c r="E39" s="9">
        <v>1035999.9999999999</v>
      </c>
    </row>
    <row r="40" spans="1:5" x14ac:dyDescent="0.25">
      <c r="A40" s="5">
        <v>42</v>
      </c>
      <c r="B40" s="6" t="s">
        <v>5</v>
      </c>
      <c r="C40" s="2" t="s">
        <v>48</v>
      </c>
      <c r="D40" s="6" t="s">
        <v>7</v>
      </c>
      <c r="E40" s="9">
        <v>978795.99999999988</v>
      </c>
    </row>
    <row r="41" spans="1:5" x14ac:dyDescent="0.25">
      <c r="A41" s="5">
        <v>43</v>
      </c>
      <c r="B41" s="6" t="s">
        <v>5</v>
      </c>
      <c r="C41" s="2" t="s">
        <v>49</v>
      </c>
      <c r="D41" s="6" t="s">
        <v>7</v>
      </c>
      <c r="E41" s="9">
        <v>978795.99999999988</v>
      </c>
    </row>
    <row r="42" spans="1:5" x14ac:dyDescent="0.25">
      <c r="A42" s="5">
        <v>44</v>
      </c>
      <c r="B42" s="5" t="s">
        <v>5</v>
      </c>
      <c r="C42" s="2" t="s">
        <v>50</v>
      </c>
      <c r="D42" s="6" t="s">
        <v>7</v>
      </c>
      <c r="E42" s="9">
        <v>978795.99999999988</v>
      </c>
    </row>
    <row r="43" spans="1:5" x14ac:dyDescent="0.25">
      <c r="A43" s="5">
        <v>45</v>
      </c>
      <c r="B43" s="5" t="s">
        <v>5</v>
      </c>
      <c r="C43" s="2" t="s">
        <v>51</v>
      </c>
      <c r="D43" s="6" t="s">
        <v>7</v>
      </c>
      <c r="E43" s="9">
        <v>978795.99999999988</v>
      </c>
    </row>
    <row r="44" spans="1:5" x14ac:dyDescent="0.25">
      <c r="A44" s="5">
        <v>46</v>
      </c>
      <c r="B44" s="5" t="s">
        <v>52</v>
      </c>
      <c r="C44" s="2" t="s">
        <v>53</v>
      </c>
      <c r="D44" s="6" t="s">
        <v>103</v>
      </c>
      <c r="E44" s="9">
        <v>1177738.7999999998</v>
      </c>
    </row>
    <row r="45" spans="1:5" x14ac:dyDescent="0.25">
      <c r="A45" s="5">
        <v>51</v>
      </c>
      <c r="B45" s="5" t="s">
        <v>54</v>
      </c>
      <c r="C45" s="2" t="s">
        <v>55</v>
      </c>
      <c r="D45" s="6" t="s">
        <v>56</v>
      </c>
      <c r="E45" s="9">
        <v>1260000</v>
      </c>
    </row>
    <row r="46" spans="1:5" x14ac:dyDescent="0.25">
      <c r="A46" s="5">
        <v>52</v>
      </c>
      <c r="B46" s="5" t="s">
        <v>54</v>
      </c>
      <c r="C46" s="2" t="s">
        <v>57</v>
      </c>
      <c r="D46" s="6" t="s">
        <v>56</v>
      </c>
      <c r="E46" s="9">
        <v>1260000</v>
      </c>
    </row>
    <row r="47" spans="1:5" x14ac:dyDescent="0.25">
      <c r="A47" s="5">
        <v>53</v>
      </c>
      <c r="B47" s="6" t="s">
        <v>5</v>
      </c>
      <c r="C47" s="2" t="s">
        <v>58</v>
      </c>
      <c r="D47" s="6" t="s">
        <v>7</v>
      </c>
      <c r="E47" s="9">
        <v>1085000</v>
      </c>
    </row>
    <row r="48" spans="1:5" x14ac:dyDescent="0.25">
      <c r="A48" s="5">
        <v>55</v>
      </c>
      <c r="B48" s="6" t="s">
        <v>14</v>
      </c>
      <c r="C48" s="2" t="s">
        <v>59</v>
      </c>
      <c r="D48" s="6" t="s">
        <v>60</v>
      </c>
      <c r="E48" s="9">
        <v>910000</v>
      </c>
    </row>
    <row r="49" spans="1:5" x14ac:dyDescent="0.25">
      <c r="A49" s="5">
        <v>56</v>
      </c>
      <c r="B49" s="6" t="s">
        <v>14</v>
      </c>
      <c r="C49" s="2" t="s">
        <v>61</v>
      </c>
      <c r="D49" s="6" t="s">
        <v>60</v>
      </c>
      <c r="E49" s="9">
        <v>814212</v>
      </c>
    </row>
    <row r="50" spans="1:5" x14ac:dyDescent="0.25">
      <c r="A50" s="5">
        <v>57</v>
      </c>
      <c r="B50" s="6" t="s">
        <v>54</v>
      </c>
      <c r="C50" s="2" t="s">
        <v>62</v>
      </c>
      <c r="D50" s="6" t="s">
        <v>56</v>
      </c>
      <c r="E50" s="9">
        <v>1260000</v>
      </c>
    </row>
    <row r="51" spans="1:5" x14ac:dyDescent="0.25">
      <c r="A51" s="5">
        <v>58</v>
      </c>
      <c r="B51" s="6" t="s">
        <v>54</v>
      </c>
      <c r="C51" s="2" t="s">
        <v>63</v>
      </c>
      <c r="D51" s="6" t="s">
        <v>56</v>
      </c>
      <c r="E51" s="9">
        <v>1260000</v>
      </c>
    </row>
    <row r="52" spans="1:5" x14ac:dyDescent="0.25">
      <c r="A52" s="5">
        <v>59</v>
      </c>
      <c r="B52" s="6" t="s">
        <v>54</v>
      </c>
      <c r="C52" s="2" t="s">
        <v>64</v>
      </c>
      <c r="D52" s="6" t="s">
        <v>56</v>
      </c>
      <c r="E52" s="9">
        <v>1260000</v>
      </c>
    </row>
    <row r="53" spans="1:5" x14ac:dyDescent="0.25">
      <c r="A53" s="5">
        <v>60</v>
      </c>
      <c r="B53" s="6" t="s">
        <v>54</v>
      </c>
      <c r="C53" s="2" t="s">
        <v>65</v>
      </c>
      <c r="D53" s="6" t="s">
        <v>56</v>
      </c>
      <c r="E53" s="9">
        <v>1260000</v>
      </c>
    </row>
    <row r="54" spans="1:5" x14ac:dyDescent="0.25">
      <c r="A54" s="5">
        <v>61</v>
      </c>
      <c r="B54" s="5" t="s">
        <v>54</v>
      </c>
      <c r="C54" s="2" t="s">
        <v>66</v>
      </c>
      <c r="D54" s="6" t="s">
        <v>56</v>
      </c>
      <c r="E54" s="9">
        <v>1260000</v>
      </c>
    </row>
    <row r="55" spans="1:5" x14ac:dyDescent="0.25">
      <c r="A55" s="5">
        <v>62</v>
      </c>
      <c r="B55" s="6" t="s">
        <v>54</v>
      </c>
      <c r="C55" s="2" t="s">
        <v>67</v>
      </c>
      <c r="D55" s="6" t="s">
        <v>56</v>
      </c>
      <c r="E55" s="9">
        <v>1260000</v>
      </c>
    </row>
    <row r="56" spans="1:5" x14ac:dyDescent="0.25">
      <c r="A56" s="5">
        <v>63</v>
      </c>
      <c r="B56" s="6" t="s">
        <v>54</v>
      </c>
      <c r="C56" s="2" t="s">
        <v>68</v>
      </c>
      <c r="D56" s="6" t="s">
        <v>56</v>
      </c>
      <c r="E56" s="9">
        <v>1260000</v>
      </c>
    </row>
    <row r="57" spans="1:5" x14ac:dyDescent="0.25">
      <c r="A57" s="5">
        <v>64</v>
      </c>
      <c r="B57" s="6" t="s">
        <v>54</v>
      </c>
      <c r="C57" s="2" t="s">
        <v>69</v>
      </c>
      <c r="D57" s="6" t="s">
        <v>56</v>
      </c>
      <c r="E57" s="9">
        <v>1260000</v>
      </c>
    </row>
    <row r="58" spans="1:5" x14ac:dyDescent="0.25">
      <c r="A58" s="5">
        <v>65</v>
      </c>
      <c r="B58" s="5" t="s">
        <v>54</v>
      </c>
      <c r="C58" s="2" t="s">
        <v>70</v>
      </c>
      <c r="D58" s="6" t="s">
        <v>56</v>
      </c>
      <c r="E58" s="9">
        <v>1260000</v>
      </c>
    </row>
    <row r="59" spans="1:5" x14ac:dyDescent="0.25">
      <c r="A59" s="5">
        <v>66</v>
      </c>
      <c r="B59" s="5" t="s">
        <v>54</v>
      </c>
      <c r="C59" s="2" t="s">
        <v>71</v>
      </c>
      <c r="D59" s="6" t="s">
        <v>56</v>
      </c>
      <c r="E59" s="9">
        <v>1260000</v>
      </c>
    </row>
    <row r="60" spans="1:5" x14ac:dyDescent="0.25">
      <c r="A60" s="5">
        <v>67</v>
      </c>
      <c r="B60" s="5" t="s">
        <v>54</v>
      </c>
      <c r="C60" s="2" t="s">
        <v>72</v>
      </c>
      <c r="D60" s="6" t="s">
        <v>56</v>
      </c>
      <c r="E60" s="9">
        <v>1260000</v>
      </c>
    </row>
    <row r="61" spans="1:5" x14ac:dyDescent="0.25">
      <c r="A61" s="5">
        <v>68</v>
      </c>
      <c r="B61" s="5" t="s">
        <v>54</v>
      </c>
      <c r="C61" s="2" t="s">
        <v>73</v>
      </c>
      <c r="D61" s="6" t="s">
        <v>56</v>
      </c>
      <c r="E61" s="9">
        <v>1260000</v>
      </c>
    </row>
    <row r="62" spans="1:5" x14ac:dyDescent="0.25">
      <c r="A62" s="5">
        <v>69</v>
      </c>
      <c r="B62" s="4" t="s">
        <v>54</v>
      </c>
      <c r="C62" s="2" t="s">
        <v>74</v>
      </c>
      <c r="D62" s="6" t="s">
        <v>56</v>
      </c>
      <c r="E62" s="9">
        <v>1260000</v>
      </c>
    </row>
    <row r="63" spans="1:5" x14ac:dyDescent="0.25">
      <c r="A63" s="5">
        <v>70</v>
      </c>
      <c r="B63" s="5" t="s">
        <v>54</v>
      </c>
      <c r="C63" s="2" t="s">
        <v>75</v>
      </c>
      <c r="D63" s="6" t="s">
        <v>56</v>
      </c>
      <c r="E63" s="9">
        <v>1260000</v>
      </c>
    </row>
    <row r="64" spans="1:5" x14ac:dyDescent="0.25">
      <c r="A64" s="5">
        <v>71</v>
      </c>
      <c r="B64" s="6" t="s">
        <v>54</v>
      </c>
      <c r="C64" s="2" t="s">
        <v>76</v>
      </c>
      <c r="D64" s="6" t="s">
        <v>56</v>
      </c>
      <c r="E64" s="9">
        <v>1260000</v>
      </c>
    </row>
    <row r="65" spans="1:5" x14ac:dyDescent="0.25">
      <c r="A65" s="5">
        <v>72</v>
      </c>
      <c r="B65" s="6" t="s">
        <v>54</v>
      </c>
      <c r="C65" s="2" t="s">
        <v>77</v>
      </c>
      <c r="D65" s="6" t="s">
        <v>56</v>
      </c>
      <c r="E65" s="9">
        <v>1260000</v>
      </c>
    </row>
    <row r="66" spans="1:5" x14ac:dyDescent="0.25">
      <c r="A66" s="5">
        <v>73</v>
      </c>
      <c r="B66" s="6" t="s">
        <v>54</v>
      </c>
      <c r="C66" s="2" t="s">
        <v>78</v>
      </c>
      <c r="D66" s="6" t="s">
        <v>56</v>
      </c>
      <c r="E66" s="9">
        <v>1260000</v>
      </c>
    </row>
    <row r="67" spans="1:5" x14ac:dyDescent="0.25">
      <c r="A67" s="5">
        <v>74</v>
      </c>
      <c r="B67" s="6" t="s">
        <v>54</v>
      </c>
      <c r="C67" s="2" t="s">
        <v>79</v>
      </c>
      <c r="D67" s="6" t="s">
        <v>56</v>
      </c>
      <c r="E67" s="9">
        <v>1260000</v>
      </c>
    </row>
    <row r="68" spans="1:5" x14ac:dyDescent="0.25">
      <c r="A68" s="5">
        <v>75</v>
      </c>
      <c r="B68" s="6" t="s">
        <v>54</v>
      </c>
      <c r="C68" s="2" t="s">
        <v>80</v>
      </c>
      <c r="D68" s="6" t="s">
        <v>56</v>
      </c>
      <c r="E68" s="9">
        <v>1260000</v>
      </c>
    </row>
    <row r="69" spans="1:5" x14ac:dyDescent="0.25">
      <c r="A69" s="5">
        <v>76</v>
      </c>
      <c r="B69" s="6" t="s">
        <v>54</v>
      </c>
      <c r="C69" s="2" t="s">
        <v>81</v>
      </c>
      <c r="D69" s="6" t="s">
        <v>56</v>
      </c>
      <c r="E69" s="9">
        <v>1260000</v>
      </c>
    </row>
    <row r="70" spans="1:5" x14ac:dyDescent="0.25">
      <c r="A70" s="5">
        <v>77</v>
      </c>
      <c r="B70" s="6" t="s">
        <v>54</v>
      </c>
      <c r="C70" s="2" t="s">
        <v>82</v>
      </c>
      <c r="D70" s="6" t="s">
        <v>56</v>
      </c>
      <c r="E70" s="9">
        <v>1260000</v>
      </c>
    </row>
    <row r="71" spans="1:5" x14ac:dyDescent="0.25">
      <c r="A71" s="5">
        <v>78</v>
      </c>
      <c r="B71" s="6" t="s">
        <v>54</v>
      </c>
      <c r="C71" s="2" t="s">
        <v>83</v>
      </c>
      <c r="D71" s="6" t="s">
        <v>56</v>
      </c>
      <c r="E71" s="9">
        <v>1260000</v>
      </c>
    </row>
    <row r="72" spans="1:5" x14ac:dyDescent="0.25">
      <c r="A72" s="5">
        <v>79</v>
      </c>
      <c r="B72" s="5" t="s">
        <v>54</v>
      </c>
      <c r="C72" s="2" t="s">
        <v>84</v>
      </c>
      <c r="D72" s="6" t="s">
        <v>56</v>
      </c>
      <c r="E72" s="9">
        <v>1260000</v>
      </c>
    </row>
    <row r="73" spans="1:5" x14ac:dyDescent="0.25">
      <c r="A73" s="5">
        <v>80</v>
      </c>
      <c r="B73" s="5" t="s">
        <v>54</v>
      </c>
      <c r="C73" s="2" t="s">
        <v>85</v>
      </c>
      <c r="D73" s="6" t="s">
        <v>56</v>
      </c>
      <c r="E73" s="9">
        <v>1260000</v>
      </c>
    </row>
    <row r="74" spans="1:5" x14ac:dyDescent="0.25">
      <c r="A74" s="5">
        <v>81</v>
      </c>
      <c r="B74" s="5" t="s">
        <v>54</v>
      </c>
      <c r="C74" s="2" t="s">
        <v>86</v>
      </c>
      <c r="D74" s="6" t="s">
        <v>56</v>
      </c>
      <c r="E74" s="9">
        <v>1260000</v>
      </c>
    </row>
    <row r="75" spans="1:5" x14ac:dyDescent="0.25">
      <c r="A75" s="5">
        <v>82</v>
      </c>
      <c r="B75" s="5" t="s">
        <v>54</v>
      </c>
      <c r="C75" s="2" t="s">
        <v>87</v>
      </c>
      <c r="D75" s="6" t="s">
        <v>56</v>
      </c>
      <c r="E75" s="9">
        <v>1260000</v>
      </c>
    </row>
    <row r="76" spans="1:5" x14ac:dyDescent="0.25">
      <c r="A76" s="5">
        <v>83</v>
      </c>
      <c r="B76" s="5" t="s">
        <v>54</v>
      </c>
      <c r="C76" s="2" t="s">
        <v>88</v>
      </c>
      <c r="D76" s="6" t="s">
        <v>56</v>
      </c>
      <c r="E76" s="9">
        <v>1260000</v>
      </c>
    </row>
    <row r="77" spans="1:5" x14ac:dyDescent="0.25">
      <c r="A77" s="5">
        <v>84</v>
      </c>
      <c r="B77" s="5" t="s">
        <v>54</v>
      </c>
      <c r="C77" s="2" t="s">
        <v>89</v>
      </c>
      <c r="D77" s="6" t="s">
        <v>56</v>
      </c>
      <c r="E77" s="9">
        <v>1260000</v>
      </c>
    </row>
    <row r="78" spans="1:5" x14ac:dyDescent="0.25">
      <c r="A78" s="5">
        <v>85</v>
      </c>
      <c r="B78" s="5" t="s">
        <v>54</v>
      </c>
      <c r="C78" s="2" t="s">
        <v>90</v>
      </c>
      <c r="D78" s="6" t="s">
        <v>56</v>
      </c>
      <c r="E78" s="9">
        <v>1260000</v>
      </c>
    </row>
    <row r="79" spans="1:5" x14ac:dyDescent="0.25">
      <c r="A79" s="5">
        <v>86</v>
      </c>
      <c r="B79" s="5" t="s">
        <v>54</v>
      </c>
      <c r="C79" s="2" t="s">
        <v>91</v>
      </c>
      <c r="D79" s="6" t="s">
        <v>56</v>
      </c>
      <c r="E79" s="9">
        <v>1260000</v>
      </c>
    </row>
    <row r="80" spans="1:5" x14ac:dyDescent="0.25">
      <c r="A80" s="5">
        <v>87</v>
      </c>
      <c r="B80" s="5" t="s">
        <v>54</v>
      </c>
      <c r="C80" s="2" t="s">
        <v>92</v>
      </c>
      <c r="D80" s="6" t="s">
        <v>56</v>
      </c>
      <c r="E80" s="9">
        <v>1260000</v>
      </c>
    </row>
    <row r="81" spans="1:5" x14ac:dyDescent="0.25">
      <c r="A81" s="5">
        <v>88</v>
      </c>
      <c r="B81" s="5" t="s">
        <v>54</v>
      </c>
      <c r="C81" s="2" t="s">
        <v>93</v>
      </c>
      <c r="D81" s="6" t="s">
        <v>56</v>
      </c>
      <c r="E81" s="9">
        <v>1260000</v>
      </c>
    </row>
    <row r="82" spans="1:5" x14ac:dyDescent="0.25">
      <c r="A82" s="5">
        <v>89</v>
      </c>
      <c r="B82" s="5" t="s">
        <v>54</v>
      </c>
      <c r="C82" s="2" t="s">
        <v>94</v>
      </c>
      <c r="D82" s="6" t="s">
        <v>56</v>
      </c>
      <c r="E82" s="9">
        <v>1260000</v>
      </c>
    </row>
    <row r="83" spans="1:5" x14ac:dyDescent="0.25">
      <c r="A83" s="5">
        <v>90</v>
      </c>
      <c r="B83" s="5" t="s">
        <v>95</v>
      </c>
      <c r="C83" s="2" t="s">
        <v>96</v>
      </c>
      <c r="D83" s="6" t="s">
        <v>95</v>
      </c>
      <c r="E83" s="9">
        <v>2100000</v>
      </c>
    </row>
    <row r="84" spans="1:5" x14ac:dyDescent="0.25">
      <c r="A84" s="5">
        <v>91</v>
      </c>
      <c r="B84" s="5" t="s">
        <v>14</v>
      </c>
      <c r="C84" s="2" t="s">
        <v>97</v>
      </c>
      <c r="D84" s="6" t="s">
        <v>60</v>
      </c>
      <c r="E84" s="9">
        <v>1952397.9999999998</v>
      </c>
    </row>
    <row r="85" spans="1:5" x14ac:dyDescent="0.25">
      <c r="A85" s="5">
        <v>92</v>
      </c>
      <c r="B85" s="5" t="s">
        <v>98</v>
      </c>
      <c r="C85" s="2" t="s">
        <v>99</v>
      </c>
      <c r="D85" s="6" t="s">
        <v>98</v>
      </c>
      <c r="E85" s="9">
        <v>1187844</v>
      </c>
    </row>
    <row r="86" spans="1:5" x14ac:dyDescent="0.25">
      <c r="A86" s="5">
        <v>95</v>
      </c>
      <c r="B86" s="6" t="s">
        <v>54</v>
      </c>
      <c r="C86" s="2" t="s">
        <v>100</v>
      </c>
      <c r="D86" s="6" t="s">
        <v>56</v>
      </c>
      <c r="E86" s="9">
        <v>700000</v>
      </c>
    </row>
    <row r="87" spans="1:5" x14ac:dyDescent="0.25">
      <c r="A87" s="5">
        <v>97</v>
      </c>
      <c r="B87" s="6" t="s">
        <v>5</v>
      </c>
      <c r="C87" s="2" t="s">
        <v>101</v>
      </c>
      <c r="D87" s="6" t="s">
        <v>7</v>
      </c>
      <c r="E87" s="9">
        <v>978795.99999999988</v>
      </c>
    </row>
    <row r="88" spans="1:5" x14ac:dyDescent="0.25">
      <c r="A88" s="5">
        <v>98</v>
      </c>
      <c r="B88" s="6" t="s">
        <v>98</v>
      </c>
      <c r="C88" s="2" t="s">
        <v>102</v>
      </c>
      <c r="D88" s="6" t="s">
        <v>103</v>
      </c>
      <c r="E88" s="9">
        <v>700000</v>
      </c>
    </row>
    <row r="89" spans="1:5" x14ac:dyDescent="0.25">
      <c r="A89" s="5">
        <v>99</v>
      </c>
      <c r="B89" s="6" t="s">
        <v>103</v>
      </c>
      <c r="C89" s="2" t="s">
        <v>104</v>
      </c>
      <c r="D89" s="6" t="s">
        <v>103</v>
      </c>
      <c r="E89" s="9">
        <v>1190000</v>
      </c>
    </row>
    <row r="90" spans="1:5" x14ac:dyDescent="0.25">
      <c r="A90" s="5">
        <v>100</v>
      </c>
      <c r="B90" s="6" t="s">
        <v>103</v>
      </c>
      <c r="C90" s="2" t="s">
        <v>105</v>
      </c>
      <c r="D90" s="6" t="s">
        <v>103</v>
      </c>
      <c r="E90" s="9">
        <v>1190000</v>
      </c>
    </row>
    <row r="91" spans="1:5" x14ac:dyDescent="0.25">
      <c r="A91" s="5">
        <v>102</v>
      </c>
      <c r="B91" s="6" t="s">
        <v>14</v>
      </c>
      <c r="C91" s="2" t="s">
        <v>106</v>
      </c>
      <c r="D91" s="6" t="s">
        <v>60</v>
      </c>
      <c r="E91" s="9">
        <v>1955918.9999999998</v>
      </c>
    </row>
    <row r="92" spans="1:5" x14ac:dyDescent="0.25">
      <c r="A92" s="5">
        <v>103</v>
      </c>
      <c r="B92" s="6" t="s">
        <v>14</v>
      </c>
      <c r="C92" s="2" t="s">
        <v>107</v>
      </c>
      <c r="D92" s="6" t="s">
        <v>60</v>
      </c>
      <c r="E92" s="9">
        <v>910000</v>
      </c>
    </row>
    <row r="93" spans="1:5" x14ac:dyDescent="0.25">
      <c r="A93" s="5">
        <v>116</v>
      </c>
      <c r="B93" s="6" t="s">
        <v>5</v>
      </c>
      <c r="C93" s="2" t="s">
        <v>108</v>
      </c>
      <c r="D93" s="6" t="s">
        <v>7</v>
      </c>
      <c r="E93" s="9">
        <v>1085000</v>
      </c>
    </row>
    <row r="94" spans="1:5" x14ac:dyDescent="0.25">
      <c r="A94" s="5">
        <v>117</v>
      </c>
      <c r="B94" s="6" t="s">
        <v>5</v>
      </c>
      <c r="C94" s="2" t="s">
        <v>109</v>
      </c>
      <c r="D94" s="6" t="s">
        <v>7</v>
      </c>
      <c r="E94" s="9">
        <v>1085000</v>
      </c>
    </row>
    <row r="95" spans="1:5" x14ac:dyDescent="0.25">
      <c r="A95" s="5">
        <v>118</v>
      </c>
      <c r="B95" s="5" t="s">
        <v>5</v>
      </c>
      <c r="C95" s="2" t="s">
        <v>110</v>
      </c>
      <c r="D95" s="6" t="s">
        <v>7</v>
      </c>
      <c r="E95" s="9">
        <v>979999.99999999988</v>
      </c>
    </row>
    <row r="96" spans="1:5" x14ac:dyDescent="0.25">
      <c r="A96" s="5">
        <v>119</v>
      </c>
      <c r="B96" s="5" t="s">
        <v>5</v>
      </c>
      <c r="C96" s="2" t="s">
        <v>111</v>
      </c>
      <c r="D96" s="6" t="s">
        <v>7</v>
      </c>
      <c r="E96" s="9">
        <v>638078</v>
      </c>
    </row>
    <row r="97" spans="1:5" x14ac:dyDescent="0.25">
      <c r="A97" s="5">
        <v>120</v>
      </c>
      <c r="B97" s="6" t="s">
        <v>5</v>
      </c>
      <c r="C97" s="2" t="s">
        <v>112</v>
      </c>
      <c r="D97" s="6" t="s">
        <v>7</v>
      </c>
      <c r="E97" s="9">
        <v>954702.7</v>
      </c>
    </row>
    <row r="98" spans="1:5" x14ac:dyDescent="0.25">
      <c r="A98" s="5">
        <v>122</v>
      </c>
      <c r="B98" s="6" t="s">
        <v>5</v>
      </c>
      <c r="C98" s="2" t="s">
        <v>113</v>
      </c>
      <c r="D98" s="6" t="s">
        <v>7</v>
      </c>
      <c r="E98" s="9">
        <v>1085000</v>
      </c>
    </row>
    <row r="99" spans="1:5" x14ac:dyDescent="0.25">
      <c r="A99" s="5">
        <v>123</v>
      </c>
      <c r="B99" s="5" t="s">
        <v>54</v>
      </c>
      <c r="C99" s="2" t="s">
        <v>114</v>
      </c>
      <c r="D99" s="6" t="s">
        <v>56</v>
      </c>
      <c r="E99" s="9">
        <v>1260000</v>
      </c>
    </row>
    <row r="100" spans="1:5" x14ac:dyDescent="0.25">
      <c r="A100" s="5">
        <v>124</v>
      </c>
      <c r="B100" s="5" t="s">
        <v>5</v>
      </c>
      <c r="C100" s="2" t="s">
        <v>115</v>
      </c>
      <c r="D100" s="6" t="s">
        <v>7</v>
      </c>
      <c r="E100" s="9">
        <v>1084719.3</v>
      </c>
    </row>
    <row r="101" spans="1:5" x14ac:dyDescent="0.25">
      <c r="A101" s="5">
        <v>125</v>
      </c>
      <c r="B101" s="5" t="s">
        <v>98</v>
      </c>
      <c r="C101" s="2" t="s">
        <v>116</v>
      </c>
      <c r="D101" s="6" t="s">
        <v>95</v>
      </c>
      <c r="E101" s="9">
        <v>700000</v>
      </c>
    </row>
    <row r="102" spans="1:5" x14ac:dyDescent="0.25">
      <c r="A102" s="5">
        <v>126</v>
      </c>
      <c r="B102" s="5" t="s">
        <v>5</v>
      </c>
      <c r="C102" s="2" t="s">
        <v>117</v>
      </c>
      <c r="D102" s="6" t="s">
        <v>7</v>
      </c>
      <c r="E102" s="9">
        <v>1085000</v>
      </c>
    </row>
    <row r="103" spans="1:5" x14ac:dyDescent="0.25">
      <c r="A103" s="5">
        <v>127</v>
      </c>
      <c r="B103" s="5" t="s">
        <v>5</v>
      </c>
      <c r="C103" s="2" t="s">
        <v>118</v>
      </c>
      <c r="D103" s="6" t="s">
        <v>7</v>
      </c>
      <c r="E103" s="9">
        <v>1079568</v>
      </c>
    </row>
    <row r="104" spans="1:5" x14ac:dyDescent="0.25">
      <c r="A104" s="5">
        <v>128</v>
      </c>
      <c r="B104" s="5" t="s">
        <v>5</v>
      </c>
      <c r="C104" s="2" t="s">
        <v>119</v>
      </c>
      <c r="D104" s="6" t="s">
        <v>7</v>
      </c>
      <c r="E104" s="9">
        <v>891256.79999999993</v>
      </c>
    </row>
    <row r="105" spans="1:5" x14ac:dyDescent="0.25">
      <c r="A105" s="5">
        <v>129</v>
      </c>
      <c r="B105" s="6" t="s">
        <v>5</v>
      </c>
      <c r="C105" s="2" t="s">
        <v>120</v>
      </c>
      <c r="D105" s="6" t="s">
        <v>7</v>
      </c>
      <c r="E105" s="9">
        <v>1082900</v>
      </c>
    </row>
    <row r="106" spans="1:5" x14ac:dyDescent="0.25">
      <c r="A106" s="5">
        <v>130</v>
      </c>
      <c r="B106" s="6" t="s">
        <v>5</v>
      </c>
      <c r="C106" s="2" t="s">
        <v>121</v>
      </c>
      <c r="D106" s="6" t="s">
        <v>7</v>
      </c>
      <c r="E106" s="9">
        <v>979999.99999999988</v>
      </c>
    </row>
    <row r="107" spans="1:5" x14ac:dyDescent="0.25">
      <c r="A107" s="5">
        <v>134</v>
      </c>
      <c r="B107" s="5" t="s">
        <v>5</v>
      </c>
      <c r="C107" s="2" t="s">
        <v>122</v>
      </c>
      <c r="D107" s="6" t="s">
        <v>7</v>
      </c>
      <c r="E107" s="9">
        <v>1084566</v>
      </c>
    </row>
    <row r="108" spans="1:5" x14ac:dyDescent="0.25">
      <c r="A108" s="5">
        <v>136</v>
      </c>
      <c r="B108" s="6" t="s">
        <v>5</v>
      </c>
      <c r="C108" s="2" t="s">
        <v>123</v>
      </c>
      <c r="D108" s="6" t="s">
        <v>7</v>
      </c>
      <c r="E108" s="9">
        <v>1083957</v>
      </c>
    </row>
    <row r="109" spans="1:5" x14ac:dyDescent="0.25">
      <c r="A109" s="5">
        <v>139</v>
      </c>
      <c r="B109" s="6" t="s">
        <v>5</v>
      </c>
      <c r="C109" s="2" t="s">
        <v>124</v>
      </c>
      <c r="D109" s="6" t="s">
        <v>7</v>
      </c>
      <c r="E109" s="9">
        <v>979999.99999999988</v>
      </c>
    </row>
    <row r="110" spans="1:5" x14ac:dyDescent="0.25">
      <c r="A110" s="5">
        <v>140</v>
      </c>
      <c r="B110" s="6" t="s">
        <v>5</v>
      </c>
      <c r="C110" s="2" t="s">
        <v>125</v>
      </c>
      <c r="D110" s="6" t="s">
        <v>7</v>
      </c>
      <c r="E110" s="9">
        <v>979999.99999999988</v>
      </c>
    </row>
    <row r="111" spans="1:5" x14ac:dyDescent="0.25">
      <c r="A111" s="5">
        <v>141</v>
      </c>
      <c r="B111" s="6" t="s">
        <v>5</v>
      </c>
      <c r="C111" s="7" t="s">
        <v>126</v>
      </c>
      <c r="D111" s="6" t="s">
        <v>7</v>
      </c>
      <c r="E111" s="9">
        <v>1085000</v>
      </c>
    </row>
    <row r="112" spans="1:5" x14ac:dyDescent="0.25">
      <c r="A112" s="5">
        <v>142</v>
      </c>
      <c r="B112" s="6" t="s">
        <v>5</v>
      </c>
      <c r="C112" s="2" t="s">
        <v>127</v>
      </c>
      <c r="D112" s="6" t="s">
        <v>7</v>
      </c>
      <c r="E112" s="9">
        <v>1085000</v>
      </c>
    </row>
    <row r="113" spans="1:5" x14ac:dyDescent="0.25">
      <c r="A113" s="5">
        <v>143</v>
      </c>
      <c r="B113" s="6" t="s">
        <v>5</v>
      </c>
      <c r="C113" s="2" t="s">
        <v>128</v>
      </c>
      <c r="D113" s="6" t="s">
        <v>7</v>
      </c>
      <c r="E113" s="9">
        <v>770000</v>
      </c>
    </row>
    <row r="114" spans="1:5" x14ac:dyDescent="0.25">
      <c r="A114" s="5">
        <v>147</v>
      </c>
      <c r="B114" s="5" t="s">
        <v>5</v>
      </c>
      <c r="C114" s="2" t="s">
        <v>129</v>
      </c>
      <c r="D114" s="6" t="s">
        <v>7</v>
      </c>
      <c r="E114" s="9">
        <v>813750</v>
      </c>
    </row>
    <row r="115" spans="1:5" x14ac:dyDescent="0.25">
      <c r="A115" s="5">
        <v>148</v>
      </c>
      <c r="B115" s="6" t="s">
        <v>5</v>
      </c>
      <c r="C115" s="2" t="s">
        <v>130</v>
      </c>
      <c r="D115" s="6" t="s">
        <v>7</v>
      </c>
      <c r="E115" s="9">
        <v>1050000</v>
      </c>
    </row>
    <row r="116" spans="1:5" x14ac:dyDescent="0.25">
      <c r="A116" s="5">
        <v>149</v>
      </c>
      <c r="B116" s="5" t="s">
        <v>5</v>
      </c>
      <c r="C116" s="2" t="s">
        <v>131</v>
      </c>
      <c r="D116" s="6" t="s">
        <v>7</v>
      </c>
      <c r="E116" s="9">
        <v>978795.99999999988</v>
      </c>
    </row>
    <row r="117" spans="1:5" x14ac:dyDescent="0.25">
      <c r="A117" s="5">
        <v>150</v>
      </c>
      <c r="B117" s="6" t="s">
        <v>5</v>
      </c>
      <c r="C117" s="2" t="s">
        <v>132</v>
      </c>
      <c r="D117" s="6" t="s">
        <v>7</v>
      </c>
      <c r="E117" s="9">
        <v>1050000</v>
      </c>
    </row>
    <row r="118" spans="1:5" x14ac:dyDescent="0.25">
      <c r="A118" s="5">
        <v>151</v>
      </c>
      <c r="B118" s="6" t="s">
        <v>5</v>
      </c>
      <c r="C118" s="2" t="s">
        <v>133</v>
      </c>
      <c r="D118" s="6" t="s">
        <v>7</v>
      </c>
      <c r="E118" s="9">
        <v>979351.79999999993</v>
      </c>
    </row>
    <row r="119" spans="1:5" x14ac:dyDescent="0.25">
      <c r="A119" s="5">
        <v>152</v>
      </c>
      <c r="B119" s="5" t="s">
        <v>5</v>
      </c>
      <c r="C119" s="2" t="s">
        <v>134</v>
      </c>
      <c r="D119" s="6" t="s">
        <v>7</v>
      </c>
      <c r="E119" s="9">
        <v>978795.99999999988</v>
      </c>
    </row>
    <row r="120" spans="1:5" x14ac:dyDescent="0.25">
      <c r="A120" s="5">
        <v>153</v>
      </c>
      <c r="B120" s="5" t="s">
        <v>5</v>
      </c>
      <c r="C120" s="2" t="s">
        <v>135</v>
      </c>
      <c r="D120" s="6" t="s">
        <v>7</v>
      </c>
      <c r="E120" s="9">
        <v>1084958</v>
      </c>
    </row>
    <row r="121" spans="1:5" x14ac:dyDescent="0.25">
      <c r="A121" s="5">
        <v>156</v>
      </c>
      <c r="B121" s="5" t="s">
        <v>5</v>
      </c>
      <c r="C121" s="2" t="s">
        <v>136</v>
      </c>
      <c r="D121" s="6" t="s">
        <v>7</v>
      </c>
      <c r="E121" s="9">
        <v>976109.39999999991</v>
      </c>
    </row>
    <row r="122" spans="1:5" x14ac:dyDescent="0.25">
      <c r="A122" s="5">
        <v>159</v>
      </c>
      <c r="B122" s="5" t="s">
        <v>5</v>
      </c>
      <c r="C122" s="2" t="s">
        <v>137</v>
      </c>
      <c r="D122" s="6" t="s">
        <v>7</v>
      </c>
      <c r="E122" s="9">
        <v>1085000</v>
      </c>
    </row>
    <row r="123" spans="1:5" x14ac:dyDescent="0.25">
      <c r="A123" s="5">
        <v>163</v>
      </c>
      <c r="B123" s="5" t="s">
        <v>5</v>
      </c>
      <c r="C123" s="3" t="s">
        <v>138</v>
      </c>
      <c r="D123" s="6" t="s">
        <v>7</v>
      </c>
      <c r="E123" s="9">
        <v>979999.99999999988</v>
      </c>
    </row>
    <row r="124" spans="1:5" x14ac:dyDescent="0.25">
      <c r="A124" s="5">
        <v>176</v>
      </c>
      <c r="B124" s="5" t="s">
        <v>8</v>
      </c>
      <c r="C124" s="2" t="s">
        <v>139</v>
      </c>
      <c r="D124" s="6" t="s">
        <v>10</v>
      </c>
      <c r="E124" s="9">
        <v>2100000</v>
      </c>
    </row>
    <row r="125" spans="1:5" x14ac:dyDescent="0.25">
      <c r="A125" s="5">
        <v>177</v>
      </c>
      <c r="B125" s="5" t="s">
        <v>8</v>
      </c>
      <c r="C125" s="2" t="s">
        <v>140</v>
      </c>
      <c r="D125" s="6" t="s">
        <v>10</v>
      </c>
      <c r="E125" s="9">
        <v>1840133.4</v>
      </c>
    </row>
    <row r="126" spans="1:5" x14ac:dyDescent="0.25">
      <c r="A126" s="5">
        <v>178</v>
      </c>
      <c r="B126" s="5" t="s">
        <v>8</v>
      </c>
      <c r="C126" s="2" t="s">
        <v>141</v>
      </c>
      <c r="D126" s="6" t="s">
        <v>10</v>
      </c>
      <c r="E126" s="9">
        <v>2631440</v>
      </c>
    </row>
    <row r="127" spans="1:5" x14ac:dyDescent="0.25">
      <c r="A127" s="5">
        <v>179</v>
      </c>
      <c r="B127" s="5" t="s">
        <v>8</v>
      </c>
      <c r="C127" s="2" t="s">
        <v>142</v>
      </c>
      <c r="D127" s="6" t="s">
        <v>10</v>
      </c>
      <c r="E127" s="9">
        <v>2865520</v>
      </c>
    </row>
    <row r="128" spans="1:5" x14ac:dyDescent="0.25">
      <c r="A128" s="5">
        <v>180</v>
      </c>
      <c r="B128" s="4" t="s">
        <v>8</v>
      </c>
      <c r="C128" s="2" t="s">
        <v>143</v>
      </c>
      <c r="D128" s="6" t="s">
        <v>10</v>
      </c>
      <c r="E128" s="9">
        <v>1365648.2</v>
      </c>
    </row>
    <row r="129" spans="1:5" x14ac:dyDescent="0.25">
      <c r="A129" s="5">
        <v>181</v>
      </c>
      <c r="B129" s="5" t="s">
        <v>8</v>
      </c>
      <c r="C129" s="2" t="s">
        <v>144</v>
      </c>
      <c r="D129" s="6" t="s">
        <v>10</v>
      </c>
      <c r="E129" s="9">
        <v>3085922.6999999997</v>
      </c>
    </row>
    <row r="130" spans="1:5" x14ac:dyDescent="0.25">
      <c r="A130" s="5">
        <v>182</v>
      </c>
      <c r="B130" s="5" t="s">
        <v>8</v>
      </c>
      <c r="C130" s="2" t="s">
        <v>145</v>
      </c>
      <c r="D130" s="6" t="s">
        <v>10</v>
      </c>
      <c r="E130" s="9">
        <v>3398213</v>
      </c>
    </row>
    <row r="131" spans="1:5" x14ac:dyDescent="0.25">
      <c r="A131" s="5">
        <v>191</v>
      </c>
      <c r="B131" s="6" t="s">
        <v>95</v>
      </c>
      <c r="C131" s="2" t="s">
        <v>146</v>
      </c>
      <c r="D131" s="6" t="s">
        <v>98</v>
      </c>
      <c r="E131" s="9">
        <v>1885540.2999999998</v>
      </c>
    </row>
    <row r="132" spans="1:5" x14ac:dyDescent="0.25">
      <c r="A132" s="5">
        <v>192</v>
      </c>
      <c r="B132" s="6" t="s">
        <v>54</v>
      </c>
      <c r="C132" s="2" t="s">
        <v>147</v>
      </c>
      <c r="D132" s="6" t="s">
        <v>56</v>
      </c>
      <c r="E132" s="9">
        <v>2100000</v>
      </c>
    </row>
    <row r="133" spans="1:5" x14ac:dyDescent="0.25">
      <c r="A133" s="5">
        <v>193</v>
      </c>
      <c r="B133" s="6" t="s">
        <v>103</v>
      </c>
      <c r="C133" s="2" t="s">
        <v>148</v>
      </c>
      <c r="D133" s="6" t="s">
        <v>103</v>
      </c>
      <c r="E133" s="9">
        <v>1000999.9999999999</v>
      </c>
    </row>
    <row r="134" spans="1:5" x14ac:dyDescent="0.25">
      <c r="A134" s="5">
        <v>195</v>
      </c>
      <c r="B134" s="6" t="s">
        <v>103</v>
      </c>
      <c r="C134" s="2" t="s">
        <v>149</v>
      </c>
      <c r="D134" s="6" t="s">
        <v>103</v>
      </c>
      <c r="E134" s="9">
        <v>669232.19999999995</v>
      </c>
    </row>
    <row r="135" spans="1:5" x14ac:dyDescent="0.25">
      <c r="A135" s="5">
        <v>197</v>
      </c>
      <c r="B135" s="6" t="s">
        <v>5</v>
      </c>
      <c r="C135" s="2" t="s">
        <v>150</v>
      </c>
      <c r="D135" s="6" t="s">
        <v>7</v>
      </c>
      <c r="E135" s="9">
        <v>1085000</v>
      </c>
    </row>
    <row r="136" spans="1:5" x14ac:dyDescent="0.25">
      <c r="A136" s="5">
        <v>198</v>
      </c>
      <c r="B136" s="6" t="s">
        <v>5</v>
      </c>
      <c r="C136" s="2" t="s">
        <v>151</v>
      </c>
      <c r="D136" s="6" t="s">
        <v>7</v>
      </c>
      <c r="E136" s="9">
        <v>624750</v>
      </c>
    </row>
    <row r="137" spans="1:5" x14ac:dyDescent="0.25">
      <c r="A137" s="5">
        <v>199</v>
      </c>
      <c r="B137" s="6" t="s">
        <v>5</v>
      </c>
      <c r="C137" s="2" t="s">
        <v>152</v>
      </c>
      <c r="D137" s="6" t="s">
        <v>7</v>
      </c>
      <c r="E137" s="9">
        <v>977682.99999999988</v>
      </c>
    </row>
    <row r="138" spans="1:5" x14ac:dyDescent="0.25">
      <c r="A138" s="5">
        <v>138</v>
      </c>
      <c r="B138" s="5" t="s">
        <v>54</v>
      </c>
      <c r="C138" s="2" t="s">
        <v>153</v>
      </c>
      <c r="D138" s="6" t="s">
        <v>56</v>
      </c>
      <c r="E138" s="9">
        <v>1260000</v>
      </c>
    </row>
    <row r="139" spans="1:5" x14ac:dyDescent="0.25">
      <c r="A139" s="5">
        <v>6</v>
      </c>
      <c r="B139" s="5" t="s">
        <v>14</v>
      </c>
      <c r="C139" s="2" t="s">
        <v>154</v>
      </c>
      <c r="D139" s="6" t="s">
        <v>60</v>
      </c>
      <c r="E139" s="9">
        <v>1959999.9999999998</v>
      </c>
    </row>
    <row r="140" spans="1:5" x14ac:dyDescent="0.25">
      <c r="A140" s="5">
        <v>49</v>
      </c>
      <c r="B140" s="5" t="s">
        <v>98</v>
      </c>
      <c r="C140" s="2" t="s">
        <v>155</v>
      </c>
      <c r="D140" s="6" t="s">
        <v>156</v>
      </c>
      <c r="E140" s="9">
        <v>1031904.9999999999</v>
      </c>
    </row>
    <row r="141" spans="1:5" x14ac:dyDescent="0.25">
      <c r="A141" s="5">
        <v>50</v>
      </c>
      <c r="B141" s="5" t="s">
        <v>8</v>
      </c>
      <c r="C141" s="2" t="s">
        <v>157</v>
      </c>
      <c r="D141" s="6" t="s">
        <v>10</v>
      </c>
      <c r="E141" s="9">
        <v>1636250</v>
      </c>
    </row>
    <row r="142" spans="1:5" x14ac:dyDescent="0.25">
      <c r="A142" s="5">
        <v>54</v>
      </c>
      <c r="B142" s="6" t="s">
        <v>14</v>
      </c>
      <c r="C142" s="2" t="s">
        <v>158</v>
      </c>
      <c r="D142" s="6" t="s">
        <v>60</v>
      </c>
      <c r="E142" s="9">
        <v>1959999.9999999998</v>
      </c>
    </row>
    <row r="143" spans="1:5" x14ac:dyDescent="0.25">
      <c r="A143" s="5">
        <v>93</v>
      </c>
      <c r="B143" s="5" t="s">
        <v>98</v>
      </c>
      <c r="C143" s="2" t="s">
        <v>159</v>
      </c>
      <c r="D143" s="6" t="s">
        <v>98</v>
      </c>
      <c r="E143" s="9">
        <v>1120000</v>
      </c>
    </row>
    <row r="144" spans="1:5" x14ac:dyDescent="0.25">
      <c r="A144" s="5">
        <v>101</v>
      </c>
      <c r="B144" s="6" t="s">
        <v>103</v>
      </c>
      <c r="C144" s="2" t="s">
        <v>160</v>
      </c>
      <c r="D144" s="6" t="s">
        <v>103</v>
      </c>
      <c r="E144" s="9">
        <v>700000</v>
      </c>
    </row>
    <row r="145" spans="1:5" x14ac:dyDescent="0.25">
      <c r="A145" s="5">
        <v>105</v>
      </c>
      <c r="B145" s="6" t="s">
        <v>14</v>
      </c>
      <c r="C145" s="2" t="s">
        <v>161</v>
      </c>
      <c r="D145" s="6" t="s">
        <v>60</v>
      </c>
      <c r="E145" s="9">
        <v>350000</v>
      </c>
    </row>
    <row r="146" spans="1:5" x14ac:dyDescent="0.25">
      <c r="A146" s="5">
        <v>107</v>
      </c>
      <c r="B146" s="6" t="s">
        <v>14</v>
      </c>
      <c r="C146" s="2" t="s">
        <v>162</v>
      </c>
      <c r="D146" s="6" t="s">
        <v>60</v>
      </c>
      <c r="E146" s="9">
        <v>819000</v>
      </c>
    </row>
    <row r="147" spans="1:5" x14ac:dyDescent="0.25">
      <c r="A147" s="5">
        <v>108</v>
      </c>
      <c r="B147" s="6" t="s">
        <v>14</v>
      </c>
      <c r="C147" s="2" t="s">
        <v>163</v>
      </c>
      <c r="D147" s="6" t="s">
        <v>60</v>
      </c>
      <c r="E147" s="9">
        <v>860538.7</v>
      </c>
    </row>
    <row r="148" spans="1:5" x14ac:dyDescent="0.25">
      <c r="A148" s="5">
        <v>110</v>
      </c>
      <c r="B148" s="6" t="s">
        <v>164</v>
      </c>
      <c r="C148" s="2" t="s">
        <v>165</v>
      </c>
      <c r="D148" s="6" t="s">
        <v>164</v>
      </c>
      <c r="E148" s="9">
        <v>1190000</v>
      </c>
    </row>
    <row r="149" spans="1:5" x14ac:dyDescent="0.25">
      <c r="A149" s="5">
        <v>115</v>
      </c>
      <c r="B149" s="6" t="s">
        <v>5</v>
      </c>
      <c r="C149" s="2" t="s">
        <v>166</v>
      </c>
      <c r="D149" s="6" t="s">
        <v>7</v>
      </c>
      <c r="E149" s="9">
        <v>1050000</v>
      </c>
    </row>
    <row r="150" spans="1:5" x14ac:dyDescent="0.25">
      <c r="A150" s="5">
        <v>121</v>
      </c>
      <c r="B150" s="6" t="s">
        <v>5</v>
      </c>
      <c r="C150" s="2" t="s">
        <v>167</v>
      </c>
      <c r="D150" s="6" t="s">
        <v>7</v>
      </c>
      <c r="E150" s="9">
        <v>1085000</v>
      </c>
    </row>
    <row r="151" spans="1:5" x14ac:dyDescent="0.25">
      <c r="A151" s="5">
        <v>131</v>
      </c>
      <c r="B151" s="6" t="s">
        <v>5</v>
      </c>
      <c r="C151" s="2" t="s">
        <v>168</v>
      </c>
      <c r="D151" s="6" t="s">
        <v>7</v>
      </c>
      <c r="E151" s="9">
        <v>1050000</v>
      </c>
    </row>
    <row r="152" spans="1:5" x14ac:dyDescent="0.25">
      <c r="A152" s="5">
        <v>132</v>
      </c>
      <c r="B152" s="6" t="s">
        <v>5</v>
      </c>
      <c r="C152" s="2" t="s">
        <v>169</v>
      </c>
      <c r="D152" s="6" t="s">
        <v>7</v>
      </c>
      <c r="E152" s="9">
        <v>1085000</v>
      </c>
    </row>
    <row r="153" spans="1:5" x14ac:dyDescent="0.25">
      <c r="A153" s="5">
        <v>135</v>
      </c>
      <c r="B153" s="6" t="s">
        <v>5</v>
      </c>
      <c r="C153" s="2" t="s">
        <v>170</v>
      </c>
      <c r="D153" s="6" t="s">
        <v>7</v>
      </c>
      <c r="E153" s="9">
        <v>979999.99999999988</v>
      </c>
    </row>
    <row r="154" spans="1:5" x14ac:dyDescent="0.25">
      <c r="A154" s="5">
        <v>154</v>
      </c>
      <c r="B154" s="5" t="s">
        <v>5</v>
      </c>
      <c r="C154" s="2" t="s">
        <v>171</v>
      </c>
      <c r="D154" s="6" t="s">
        <v>7</v>
      </c>
      <c r="E154" s="9">
        <v>1085000</v>
      </c>
    </row>
    <row r="155" spans="1:5" x14ac:dyDescent="0.25">
      <c r="A155" s="5">
        <v>155</v>
      </c>
      <c r="B155" s="5" t="s">
        <v>5</v>
      </c>
      <c r="C155" s="2" t="s">
        <v>172</v>
      </c>
      <c r="D155" s="6" t="s">
        <v>7</v>
      </c>
      <c r="E155" s="9">
        <v>979999.99999999988</v>
      </c>
    </row>
    <row r="156" spans="1:5" x14ac:dyDescent="0.25">
      <c r="A156" s="5">
        <v>158</v>
      </c>
      <c r="B156" s="4" t="s">
        <v>5</v>
      </c>
      <c r="C156" s="2" t="s">
        <v>173</v>
      </c>
      <c r="D156" s="6" t="s">
        <v>7</v>
      </c>
      <c r="E156" s="9">
        <v>1085000</v>
      </c>
    </row>
    <row r="157" spans="1:5" x14ac:dyDescent="0.25">
      <c r="A157" s="5">
        <v>161</v>
      </c>
      <c r="B157" s="5" t="s">
        <v>174</v>
      </c>
      <c r="C157" s="2" t="s">
        <v>175</v>
      </c>
      <c r="D157" s="6" t="s">
        <v>176</v>
      </c>
      <c r="E157" s="9">
        <v>238517.3</v>
      </c>
    </row>
    <row r="158" spans="1:5" x14ac:dyDescent="0.25">
      <c r="A158" s="5">
        <v>164</v>
      </c>
      <c r="B158" s="5" t="s">
        <v>174</v>
      </c>
      <c r="C158" s="2" t="s">
        <v>177</v>
      </c>
      <c r="D158" s="6" t="s">
        <v>176</v>
      </c>
      <c r="E158" s="9">
        <v>276430</v>
      </c>
    </row>
    <row r="159" spans="1:5" x14ac:dyDescent="0.25">
      <c r="A159" s="5">
        <v>165</v>
      </c>
      <c r="B159" s="5" t="s">
        <v>98</v>
      </c>
      <c r="C159" s="2" t="s">
        <v>178</v>
      </c>
      <c r="D159" s="6" t="s">
        <v>56</v>
      </c>
      <c r="E159" s="9">
        <v>630000</v>
      </c>
    </row>
    <row r="160" spans="1:5" x14ac:dyDescent="0.25">
      <c r="A160" s="5">
        <v>166</v>
      </c>
      <c r="B160" s="5" t="s">
        <v>174</v>
      </c>
      <c r="C160" s="2" t="s">
        <v>179</v>
      </c>
      <c r="D160" s="6" t="s">
        <v>176</v>
      </c>
      <c r="E160" s="9">
        <v>280000</v>
      </c>
    </row>
    <row r="161" spans="1:5" x14ac:dyDescent="0.25">
      <c r="A161" s="5">
        <v>169</v>
      </c>
      <c r="B161" s="5" t="s">
        <v>98</v>
      </c>
      <c r="C161" s="2" t="s">
        <v>180</v>
      </c>
      <c r="D161" s="6" t="s">
        <v>98</v>
      </c>
      <c r="E161" s="9">
        <v>697473</v>
      </c>
    </row>
    <row r="162" spans="1:5" x14ac:dyDescent="0.25">
      <c r="A162" s="5">
        <v>171</v>
      </c>
      <c r="B162" s="5" t="s">
        <v>181</v>
      </c>
      <c r="C162" s="2" t="s">
        <v>182</v>
      </c>
      <c r="D162" s="6" t="s">
        <v>98</v>
      </c>
      <c r="E162" s="9">
        <v>1729065.7999999998</v>
      </c>
    </row>
    <row r="163" spans="1:5" x14ac:dyDescent="0.25">
      <c r="A163" s="5">
        <v>173</v>
      </c>
      <c r="B163" s="5" t="s">
        <v>54</v>
      </c>
      <c r="C163" s="2" t="s">
        <v>183</v>
      </c>
      <c r="D163" s="6" t="s">
        <v>98</v>
      </c>
      <c r="E163" s="9">
        <v>2025946.9999999998</v>
      </c>
    </row>
    <row r="164" spans="1:5" x14ac:dyDescent="0.25">
      <c r="A164" s="5">
        <v>184</v>
      </c>
      <c r="B164" s="5" t="s">
        <v>95</v>
      </c>
      <c r="C164" s="2" t="s">
        <v>184</v>
      </c>
      <c r="D164" s="6" t="s">
        <v>95</v>
      </c>
      <c r="E164" s="9">
        <v>691909.39999999991</v>
      </c>
    </row>
    <row r="165" spans="1:5" x14ac:dyDescent="0.25">
      <c r="A165" s="5">
        <v>185</v>
      </c>
      <c r="B165" s="5" t="s">
        <v>164</v>
      </c>
      <c r="C165" s="2" t="s">
        <v>185</v>
      </c>
      <c r="D165" s="6" t="s">
        <v>164</v>
      </c>
      <c r="E165" s="9">
        <v>489999.99999999994</v>
      </c>
    </row>
    <row r="166" spans="1:5" x14ac:dyDescent="0.25">
      <c r="A166" s="5">
        <v>186</v>
      </c>
      <c r="B166" s="6" t="s">
        <v>95</v>
      </c>
      <c r="C166" s="2" t="s">
        <v>186</v>
      </c>
      <c r="D166" s="6" t="s">
        <v>95</v>
      </c>
      <c r="E166" s="9">
        <v>1190000</v>
      </c>
    </row>
    <row r="167" spans="1:5" x14ac:dyDescent="0.25">
      <c r="A167" s="5">
        <v>187</v>
      </c>
      <c r="B167" s="6" t="s">
        <v>54</v>
      </c>
      <c r="C167" s="2" t="s">
        <v>187</v>
      </c>
      <c r="D167" s="6" t="s">
        <v>56</v>
      </c>
      <c r="E167" s="9">
        <v>2097844</v>
      </c>
    </row>
    <row r="168" spans="1:5" x14ac:dyDescent="0.25">
      <c r="A168" s="5">
        <v>188</v>
      </c>
      <c r="B168" s="6" t="s">
        <v>98</v>
      </c>
      <c r="C168" s="2" t="s">
        <v>188</v>
      </c>
      <c r="D168" s="6" t="s">
        <v>98</v>
      </c>
      <c r="E168" s="9">
        <v>489999.99999999994</v>
      </c>
    </row>
    <row r="169" spans="1:5" x14ac:dyDescent="0.25">
      <c r="A169" s="5">
        <v>194</v>
      </c>
      <c r="B169" s="6" t="s">
        <v>95</v>
      </c>
      <c r="C169" s="2" t="s">
        <v>189</v>
      </c>
      <c r="D169" s="6" t="s">
        <v>95</v>
      </c>
      <c r="E169" s="9">
        <v>593442.5</v>
      </c>
    </row>
    <row r="170" spans="1:5" x14ac:dyDescent="0.25">
      <c r="A170" s="5">
        <v>196</v>
      </c>
      <c r="B170" s="6" t="s">
        <v>14</v>
      </c>
      <c r="C170" s="2" t="s">
        <v>190</v>
      </c>
      <c r="D170" s="6" t="s">
        <v>60</v>
      </c>
      <c r="E170" s="9">
        <v>910000</v>
      </c>
    </row>
    <row r="171" spans="1:5" x14ac:dyDescent="0.25">
      <c r="A171" s="5">
        <v>9</v>
      </c>
      <c r="B171" s="6" t="s">
        <v>95</v>
      </c>
      <c r="C171" s="2" t="s">
        <v>191</v>
      </c>
      <c r="D171" s="6" t="s">
        <v>95</v>
      </c>
      <c r="E171" s="9">
        <v>1790593</v>
      </c>
    </row>
    <row r="172" spans="1:5" x14ac:dyDescent="0.25">
      <c r="A172" s="5">
        <v>10</v>
      </c>
      <c r="B172" s="6" t="s">
        <v>95</v>
      </c>
      <c r="C172" s="2" t="s">
        <v>192</v>
      </c>
      <c r="D172" s="6" t="s">
        <v>95</v>
      </c>
      <c r="E172" s="9">
        <v>1911685.9999999998</v>
      </c>
    </row>
    <row r="173" spans="1:5" x14ac:dyDescent="0.25">
      <c r="A173" s="5">
        <v>47</v>
      </c>
      <c r="B173" s="5" t="s">
        <v>95</v>
      </c>
      <c r="C173" s="2" t="s">
        <v>193</v>
      </c>
      <c r="D173" s="6" t="s">
        <v>95</v>
      </c>
      <c r="E173" s="9">
        <v>1190000</v>
      </c>
    </row>
    <row r="174" spans="1:5" x14ac:dyDescent="0.25">
      <c r="A174" s="5">
        <v>48</v>
      </c>
      <c r="B174" s="5" t="s">
        <v>194</v>
      </c>
      <c r="C174" s="2" t="s">
        <v>195</v>
      </c>
      <c r="D174" s="6" t="s">
        <v>156</v>
      </c>
      <c r="E174" s="9">
        <v>1031904.9999999999</v>
      </c>
    </row>
    <row r="175" spans="1:5" x14ac:dyDescent="0.25">
      <c r="A175" s="5">
        <v>104</v>
      </c>
      <c r="B175" s="6" t="s">
        <v>14</v>
      </c>
      <c r="C175" s="2" t="s">
        <v>196</v>
      </c>
      <c r="D175" s="6" t="s">
        <v>60</v>
      </c>
      <c r="E175" s="9">
        <v>819000</v>
      </c>
    </row>
    <row r="176" spans="1:5" x14ac:dyDescent="0.25">
      <c r="A176" s="5">
        <v>109</v>
      </c>
      <c r="B176" s="6" t="s">
        <v>95</v>
      </c>
      <c r="C176" s="2" t="s">
        <v>197</v>
      </c>
      <c r="D176" s="6" t="s">
        <v>98</v>
      </c>
      <c r="E176" s="9">
        <v>1845423.9999999998</v>
      </c>
    </row>
    <row r="177" spans="1:5" x14ac:dyDescent="0.25">
      <c r="A177" s="5">
        <v>144</v>
      </c>
      <c r="B177" s="6" t="s">
        <v>5</v>
      </c>
      <c r="C177" s="2" t="s">
        <v>198</v>
      </c>
      <c r="D177" s="6" t="s">
        <v>7</v>
      </c>
      <c r="E177" s="9">
        <v>1050000</v>
      </c>
    </row>
    <row r="178" spans="1:5" x14ac:dyDescent="0.25">
      <c r="A178" s="5">
        <v>146</v>
      </c>
      <c r="B178" s="5" t="s">
        <v>5</v>
      </c>
      <c r="C178" s="2" t="s">
        <v>199</v>
      </c>
      <c r="D178" s="6" t="s">
        <v>7</v>
      </c>
      <c r="E178" s="9">
        <v>1085000</v>
      </c>
    </row>
    <row r="179" spans="1:5" x14ac:dyDescent="0.25">
      <c r="A179" s="5">
        <v>160</v>
      </c>
      <c r="B179" s="5" t="s">
        <v>98</v>
      </c>
      <c r="C179" s="2" t="s">
        <v>200</v>
      </c>
      <c r="D179" s="6" t="s">
        <v>156</v>
      </c>
      <c r="E179" s="9">
        <v>1190000</v>
      </c>
    </row>
    <row r="180" spans="1:5" x14ac:dyDescent="0.25">
      <c r="A180" s="5">
        <v>167</v>
      </c>
      <c r="B180" s="5" t="s">
        <v>174</v>
      </c>
      <c r="C180" s="2" t="s">
        <v>201</v>
      </c>
      <c r="D180" s="6" t="s">
        <v>176</v>
      </c>
      <c r="E180" s="9">
        <v>280000</v>
      </c>
    </row>
    <row r="181" spans="1:5" x14ac:dyDescent="0.25">
      <c r="A181" s="5">
        <v>190</v>
      </c>
      <c r="B181" s="6" t="s">
        <v>98</v>
      </c>
      <c r="C181" s="2" t="s">
        <v>202</v>
      </c>
      <c r="D181" s="6" t="s">
        <v>98</v>
      </c>
      <c r="E181" s="9">
        <v>1190000</v>
      </c>
    </row>
    <row r="182" spans="1:5" x14ac:dyDescent="0.25">
      <c r="A182" s="5">
        <v>106</v>
      </c>
      <c r="B182" s="6" t="s">
        <v>95</v>
      </c>
      <c r="C182" s="2" t="s">
        <v>203</v>
      </c>
      <c r="D182" s="6" t="s">
        <v>60</v>
      </c>
      <c r="E182" s="9">
        <v>1000000</v>
      </c>
    </row>
    <row r="183" spans="1:5" x14ac:dyDescent="0.25">
      <c r="A183" s="5">
        <v>111</v>
      </c>
      <c r="B183" s="6" t="s">
        <v>164</v>
      </c>
      <c r="C183" s="2" t="s">
        <v>204</v>
      </c>
      <c r="D183" s="6" t="s">
        <v>164</v>
      </c>
      <c r="E183" s="9">
        <v>500000</v>
      </c>
    </row>
    <row r="184" spans="1:5" x14ac:dyDescent="0.25">
      <c r="A184" s="5">
        <v>145</v>
      </c>
      <c r="B184" s="6" t="s">
        <v>5</v>
      </c>
      <c r="C184" s="2" t="s">
        <v>205</v>
      </c>
      <c r="D184" s="6" t="s">
        <v>7</v>
      </c>
      <c r="E184" s="9">
        <v>633675</v>
      </c>
    </row>
    <row r="185" spans="1:5" x14ac:dyDescent="0.25">
      <c r="A185" s="5">
        <v>168</v>
      </c>
      <c r="B185" s="5" t="s">
        <v>5</v>
      </c>
      <c r="C185" s="2" t="s">
        <v>206</v>
      </c>
      <c r="D185" s="6" t="s">
        <v>98</v>
      </c>
      <c r="E185" s="9">
        <v>678825</v>
      </c>
    </row>
    <row r="186" spans="1:5" x14ac:dyDescent="0.25">
      <c r="A186" s="24">
        <v>174</v>
      </c>
      <c r="B186" s="24" t="s">
        <v>98</v>
      </c>
      <c r="C186" s="25" t="s">
        <v>207</v>
      </c>
      <c r="D186" s="26" t="s">
        <v>98</v>
      </c>
      <c r="E186" s="10">
        <v>850000</v>
      </c>
    </row>
    <row r="187" spans="1:5" s="1" customFormat="1" x14ac:dyDescent="0.25">
      <c r="A187" s="28">
        <v>200</v>
      </c>
      <c r="B187" s="28" t="s">
        <v>95</v>
      </c>
      <c r="C187" s="27" t="s">
        <v>215</v>
      </c>
      <c r="D187" s="29" t="s">
        <v>95</v>
      </c>
      <c r="E187" s="30">
        <v>1067458</v>
      </c>
    </row>
    <row r="188" spans="1:5" ht="15.75" thickBot="1" x14ac:dyDescent="0.3">
      <c r="A188" s="1"/>
      <c r="B188" s="1"/>
      <c r="C188" s="1"/>
      <c r="D188" s="1"/>
      <c r="E188" s="31">
        <f>SUM(E2:E187)</f>
        <v>211229691.30000001</v>
      </c>
    </row>
  </sheetData>
  <autoFilter ref="A1:H188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Triggs</dc:creator>
  <cp:lastModifiedBy>Nicolas Triggs</cp:lastModifiedBy>
  <dcterms:created xsi:type="dcterms:W3CDTF">2021-06-03T16:36:30Z</dcterms:created>
  <dcterms:modified xsi:type="dcterms:W3CDTF">2021-06-07T13:44:11Z</dcterms:modified>
</cp:coreProperties>
</file>